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<sst xmlns="http://schemas.openxmlformats.org/spreadsheetml/2006/main" count="80" uniqueCount="79">
  <si>
    <t>Lp.</t>
  </si>
  <si>
    <t>Wyszczególnienie</t>
  </si>
  <si>
    <t>Wykonanie</t>
  </si>
  <si>
    <t>Przewidywane wykonanie</t>
  </si>
  <si>
    <t xml:space="preserve">  w zł  </t>
  </si>
  <si>
    <t>2006 r.</t>
  </si>
  <si>
    <t>2007 r.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</si>
  <si>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</si>
  <si>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</si>
  <si>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</si>
  <si>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     a) kredyty,</t>
  </si>
  <si>
    <t xml:space="preserve">      b) pożyczki,</t>
  </si>
  <si>
    <t xml:space="preserve">     a) spłaty rat kredytów z odsetkami,</t>
  </si>
  <si>
    <t xml:space="preserve">     b) spłaty rat pożyczek z odsetkami,</t>
  </si>
  <si>
    <t>2008 r.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</si>
  <si>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</si>
  <si>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</si>
  <si>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</si>
  <si>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</si>
  <si>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</si>
  <si>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t>D16. prywatyzacja majątku jst</t>
  </si>
  <si>
    <t>D17. inne źródła
w tym:</t>
  </si>
  <si>
    <t xml:space="preserve">   a) wynikające z ustaw i orzeczeń sądów
        lub ostatecznych decyzji administracyjnych,</t>
  </si>
  <si>
    <t xml:space="preserve">       D171. środki na pokrycie deficytu</t>
  </si>
  <si>
    <t xml:space="preserve">      c) emitowane papiery wartościowe.</t>
  </si>
  <si>
    <t>A1. Dochody bieżące</t>
  </si>
  <si>
    <t>A2. Dochody majątkowe</t>
  </si>
  <si>
    <t>E. Umorzenie pożyczki</t>
  </si>
  <si>
    <t>D11. kredyty
 w tym:</t>
  </si>
  <si>
    <t>D12. pożyczki
w tym:</t>
  </si>
  <si>
    <t xml:space="preserve">     D141. środki na pokrycie deficytu</t>
  </si>
  <si>
    <t xml:space="preserve">     c) wykup papierów wartościowych z odsetkami i dyskontem,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</si>
  <si>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</si>
  <si>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</si>
  <si>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</si>
  <si>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</si>
  <si>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</si>
  <si>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</si>
  <si>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</si>
  <si>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</si>
  <si>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 xml:space="preserve">        D1211. pożyczki na prefinansowanie programów  i projektów zaciągnięte w związku z umową zawartą z podmiotem dysponującym środkami, o których mowa w art. 5 ust. 3 ufp</t>
  </si>
  <si>
    <t xml:space="preserve">      D111. zaciągnięte w związku z umową zawartą z podmiotem dysponującym środkami, o których mowa w art. 5 ust. 3 ufp</t>
  </si>
  <si>
    <t xml:space="preserve">          D2211. zaciągniętych na prefinansowanie programów i projektów  w związku z umową zawartą z podmiotem dysponującym środkami, o których mowa w art. 5 ust. 3 ufp</t>
  </si>
  <si>
    <r>
      <t xml:space="preserve">_________________________________________
        </t>
    </r>
    <r>
      <rPr>
        <i/>
        <sz val="8"/>
        <rFont val="Arial CE"/>
        <family val="2"/>
      </rPr>
      <t>(pieczęć  j.s.t.)</t>
    </r>
  </si>
  <si>
    <r>
      <t xml:space="preserve">A. DOCHODY </t>
    </r>
    <r>
      <rPr>
        <sz val="10"/>
        <rFont val="Arial CE"/>
        <family val="0"/>
      </rPr>
      <t>(A1+A2)</t>
    </r>
  </si>
  <si>
    <r>
      <t>1)</t>
    </r>
    <r>
      <rPr>
        <sz val="10"/>
        <rFont val="Arial CE"/>
        <family val="0"/>
      </rPr>
      <t xml:space="preserve">  - podać dane na poszczególne lata objęte spłatą całego zadłużenia
</t>
    </r>
    <r>
      <rPr>
        <vertAlign val="superscript"/>
        <sz val="10"/>
        <rFont val="Arial CE"/>
        <family val="0"/>
      </rPr>
      <t xml:space="preserve">2) </t>
    </r>
    <r>
      <rPr>
        <sz val="10"/>
        <rFont val="Arial CE"/>
        <family val="0"/>
      </rPr>
      <t xml:space="preserve"> -  depozyty przyjęte do budżetu </t>
    </r>
  </si>
  <si>
    <t xml:space="preserve">      D121. zaciągnięte w związku z umową zawartą z podmiotem dysponującym środkami, o których mowa w art. 5 ust. 3 ufp</t>
  </si>
  <si>
    <t>D15. obligacje jednostek samorządowych oraz związków komunalnych w tym:</t>
  </si>
  <si>
    <t xml:space="preserve">     D151. wyemitowane w związku z umową zawartą z podmiotem dysponującym środkami, o których mowa w art. 5 ust. 3 ufp</t>
  </si>
  <si>
    <t>D21. spłaty kredytów w tym:</t>
  </si>
  <si>
    <t xml:space="preserve">      D211. zaciągniętych w związku z umową zawartą z podmiotem dysponującym środkami, o których mowa w art. 5 ust. 3 ufp</t>
  </si>
  <si>
    <t xml:space="preserve">      D251. wyemitowanych w związku z umową zawartą z podmiotem dysponującym środkami, o których mowa w art. 5 ust. 3 ufp.</t>
  </si>
  <si>
    <t xml:space="preserve">     d) potencjalne spłaty poręczeń i gwarancji udzielonych samorządowym osobom prawnym realizującym zadania jst</t>
  </si>
  <si>
    <t>D22. spłaty pożyczek                      w tym:</t>
  </si>
  <si>
    <t>D25. wykup obligacji samorządowych                               w tym:</t>
  </si>
  <si>
    <t xml:space="preserve">   b) uznane za bezsporne przez właściwą jednostkę sektora finansów publicznych, będącą dłużnikiem</t>
  </si>
  <si>
    <t>Prognoza łącznej kwoty długu publicznego
          Powiatu Stargardzkiego
na lata 2008 - 2016</t>
  </si>
  <si>
    <t>D26. inne cele (różnice kursowe walut)</t>
  </si>
  <si>
    <r>
      <t>D1. Przychody ogółem</t>
    </r>
    <r>
      <rPr>
        <b/>
        <sz val="10"/>
        <rFont val="Arial CE"/>
        <family val="0"/>
      </rPr>
      <t xml:space="preserve"> z tego:</t>
    </r>
  </si>
  <si>
    <r>
      <t>D13.</t>
    </r>
    <r>
      <rPr>
        <b/>
        <sz val="10"/>
        <rFont val="Arial CE"/>
        <family val="2"/>
      </rPr>
      <t xml:space="preserve"> spłata pożyczek udzielonych</t>
    </r>
  </si>
  <si>
    <r>
      <t>D14.</t>
    </r>
    <r>
      <rPr>
        <b/>
        <sz val="10"/>
        <rFont val="Arial CE"/>
        <family val="2"/>
      </rPr>
      <t xml:space="preserve"> nadwyżka z lat ubiegłych
w tym:</t>
    </r>
  </si>
  <si>
    <r>
      <t xml:space="preserve">D2. Rozchody ogółem </t>
    </r>
    <r>
      <rPr>
        <b/>
        <sz val="10"/>
        <rFont val="Arial CE"/>
        <family val="0"/>
      </rPr>
      <t>z tego:</t>
    </r>
  </si>
  <si>
    <r>
      <t>D23</t>
    </r>
    <r>
      <rPr>
        <b/>
        <sz val="10"/>
        <rFont val="Arial CE"/>
        <family val="2"/>
      </rPr>
      <t xml:space="preserve">. pożyczki </t>
    </r>
    <r>
      <rPr>
        <b/>
        <sz val="10"/>
        <rFont val="Arial CE"/>
        <family val="0"/>
      </rPr>
      <t>(udzielone)</t>
    </r>
  </si>
  <si>
    <r>
      <t>D24.</t>
    </r>
    <r>
      <rPr>
        <b/>
        <sz val="10"/>
        <rFont val="Arial CE"/>
        <family val="2"/>
      </rPr>
      <t xml:space="preserve"> lokaty w bankach</t>
    </r>
  </si>
  <si>
    <r>
      <t xml:space="preserve">F. DŁUG NA KONIEC ROKU
          </t>
    </r>
    <r>
      <rPr>
        <b/>
        <sz val="10"/>
        <rFont val="Arial CE"/>
        <family val="0"/>
      </rPr>
      <t>(1+2+3+4+5+6):</t>
    </r>
  </si>
  <si>
    <r>
      <t xml:space="preserve"> 4) przyjęte depozyty</t>
    </r>
    <r>
      <rPr>
        <b/>
        <vertAlign val="superscript"/>
        <sz val="10"/>
        <rFont val="Arial CE"/>
        <family val="0"/>
      </rPr>
      <t>2)</t>
    </r>
    <r>
      <rPr>
        <b/>
        <sz val="10"/>
        <rFont val="Arial CE"/>
        <family val="2"/>
      </rPr>
      <t>,</t>
    </r>
  </si>
  <si>
    <r>
      <t xml:space="preserve"> 5) wymagalne zobowiązania
</t>
    </r>
    <r>
      <rPr>
        <b/>
        <sz val="10"/>
        <rFont val="Arial CE"/>
        <family val="0"/>
      </rPr>
      <t>w tym:</t>
    </r>
  </si>
  <si>
    <r>
      <t xml:space="preserve"> 6) zobowiązania związane z umową zawartą z podmiotem dysponującym środkami, o których mowa w art. 5 ust. 3 ufp. </t>
    </r>
    <r>
      <rPr>
        <sz val="10"/>
        <rFont val="Arial CE"/>
        <family val="0"/>
      </rPr>
      <t>(a+b+c):</t>
    </r>
    <r>
      <rPr>
        <b/>
        <sz val="10"/>
        <rFont val="Arial CE"/>
        <family val="2"/>
      </rPr>
      <t xml:space="preserve">   </t>
    </r>
  </si>
  <si>
    <r>
      <t>G. Wska</t>
    </r>
    <r>
      <rPr>
        <b/>
        <sz val="10"/>
        <rFont val="Arial"/>
        <family val="2"/>
      </rPr>
      <t>ź</t>
    </r>
    <r>
      <rPr>
        <b/>
        <sz val="10"/>
        <rFont val="Arial CE"/>
        <family val="2"/>
      </rPr>
      <t>nik łącznego d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 xml:space="preserve">ugu do dochodu </t>
    </r>
    <r>
      <rPr>
        <b/>
        <sz val="10"/>
        <rFont val="Arial CE"/>
        <family val="0"/>
      </rPr>
      <t>(poz.35</t>
    </r>
    <r>
      <rPr>
        <b/>
        <sz val="10"/>
        <rFont val="Arial CE"/>
        <family val="2"/>
      </rPr>
      <t xml:space="preserve"> / poz.1) %</t>
    </r>
  </si>
  <si>
    <r>
      <t>G1. Wska</t>
    </r>
    <r>
      <rPr>
        <b/>
        <sz val="10"/>
        <rFont val="Arial"/>
        <family val="2"/>
      </rPr>
      <t>ź</t>
    </r>
    <r>
      <rPr>
        <b/>
        <sz val="10"/>
        <rFont val="Arial CE"/>
        <family val="2"/>
      </rPr>
      <t>nik d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 xml:space="preserve">ugu do dochodu </t>
    </r>
    <r>
      <rPr>
        <i/>
        <sz val="10"/>
        <rFont val="Arial CE"/>
        <family val="0"/>
      </rPr>
      <t>(bez poz. 43)</t>
    </r>
    <r>
      <rPr>
        <b/>
        <sz val="10"/>
        <rFont val="Arial CE"/>
        <family val="0"/>
      </rPr>
      <t>((poz.35 (-) poz. 43) / poz.1) %</t>
    </r>
  </si>
  <si>
    <r>
      <t xml:space="preserve">H. OBCIĄŻENIE ROCZNE BUDŻETU
   z tytułu spłaty zadłużenia </t>
    </r>
    <r>
      <rPr>
        <b/>
        <sz val="10"/>
        <rFont val="Arial CE"/>
        <family val="0"/>
      </rPr>
      <t>(1+2+3+4+5+6):</t>
    </r>
  </si>
  <si>
    <r>
      <t xml:space="preserve"> 1)  spłaty rat kredytów</t>
    </r>
    <r>
      <rPr>
        <b/>
        <sz val="10"/>
        <rFont val="Arial CE"/>
        <family val="0"/>
      </rPr>
      <t xml:space="preserve"> (art.82 ust.1 pkt 2 i 3 ufp) </t>
    </r>
    <r>
      <rPr>
        <b/>
        <sz val="10"/>
        <rFont val="Arial CE"/>
        <family val="2"/>
      </rPr>
      <t>z odsetkami,</t>
    </r>
  </si>
  <si>
    <r>
      <t xml:space="preserve"> 2)  spłaty rat pożyczek </t>
    </r>
    <r>
      <rPr>
        <b/>
        <sz val="10"/>
        <rFont val="Arial CE"/>
        <family val="0"/>
      </rPr>
      <t>(art.82 ust.1 pkt 2 i 3 ufp)</t>
    </r>
    <r>
      <rPr>
        <b/>
        <sz val="10"/>
        <rFont val="Arial CE"/>
        <family val="2"/>
      </rPr>
      <t xml:space="preserve"> z odsetkami,</t>
    </r>
  </si>
  <si>
    <r>
      <t xml:space="preserve"> </t>
    </r>
    <r>
      <rPr>
        <b/>
        <sz val="10"/>
        <rFont val="Arial CE"/>
        <family val="0"/>
      </rPr>
      <t>3)</t>
    </r>
    <r>
      <rPr>
        <b/>
        <sz val="10"/>
        <rFont val="Arial CE"/>
        <family val="2"/>
      </rPr>
      <t xml:space="preserve"> potenc. spłaty udzielonych poręczeń z należnymi odsetkami,</t>
    </r>
  </si>
  <si>
    <r>
      <t xml:space="preserve"> </t>
    </r>
    <r>
      <rPr>
        <b/>
        <sz val="10"/>
        <rFont val="Arial CE"/>
        <family val="0"/>
      </rPr>
      <t>4)</t>
    </r>
    <r>
      <rPr>
        <b/>
        <sz val="10"/>
        <rFont val="Arial CE"/>
        <family val="2"/>
      </rPr>
      <t xml:space="preserve"> wykup papierów wartościowych</t>
    </r>
    <r>
      <rPr>
        <b/>
        <sz val="10"/>
        <rFont val="Arial CE"/>
        <family val="0"/>
      </rPr>
      <t xml:space="preserve"> </t>
    </r>
    <r>
      <rPr>
        <b/>
        <sz val="10"/>
        <rFont val="Arial CE"/>
        <family val="2"/>
      </rPr>
      <t xml:space="preserve">wyemitowanych przez j.s.t. </t>
    </r>
    <r>
      <rPr>
        <sz val="10"/>
        <rFont val="Arial CE"/>
        <family val="0"/>
      </rPr>
      <t>(art.82 ust.1 pkt 2 i 3 ufp)</t>
    </r>
    <r>
      <rPr>
        <b/>
        <sz val="10"/>
        <rFont val="Arial CE"/>
        <family val="0"/>
      </rPr>
      <t>, z należnymi odsetkami i dyskontem,</t>
    </r>
  </si>
  <si>
    <r>
      <t xml:space="preserve"> 5) odsetki od kredytów i pożyczek oraz odsetki i dyskonto od papierów wart. wyemitowanych przez jst </t>
    </r>
    <r>
      <rPr>
        <b/>
        <sz val="10"/>
        <rFont val="Arial CE"/>
        <family val="0"/>
      </rPr>
      <t>(art.82 ust.1 pkt 1 ufp),</t>
    </r>
  </si>
  <si>
    <r>
      <t xml:space="preserve"> </t>
    </r>
    <r>
      <rPr>
        <b/>
        <sz val="10"/>
        <rFont val="Arial CE"/>
        <family val="0"/>
      </rPr>
      <t>6)</t>
    </r>
    <r>
      <rPr>
        <b/>
        <sz val="10"/>
        <rFont val="Arial CE"/>
        <family val="2"/>
      </rPr>
      <t xml:space="preserve"> spłaty zobowiązań związanych z umową zawartą z podmiotem dysponującym środkami, o których mowa w art. 5 ust. 3 ufp. </t>
    </r>
    <r>
      <rPr>
        <sz val="10"/>
        <rFont val="Arial CE"/>
        <family val="0"/>
      </rPr>
      <t>(a+b+c+d):</t>
    </r>
  </si>
  <si>
    <r>
      <t xml:space="preserve">I. Wskaźnik rocznej spłaty łącznego zadłużenia do dochodu </t>
    </r>
    <r>
      <rPr>
        <b/>
        <sz val="10"/>
        <rFont val="Arial CE"/>
        <family val="0"/>
      </rPr>
      <t xml:space="preserve"> (poz.46 / poz.1) %</t>
    </r>
  </si>
  <si>
    <r>
      <t xml:space="preserve">I1. Wskaźnik rocznej spłaty zadłużenia do dochodu </t>
    </r>
    <r>
      <rPr>
        <i/>
        <sz val="10"/>
        <rFont val="Arial CE"/>
        <family val="0"/>
      </rPr>
      <t>(bez poz. 52)</t>
    </r>
    <r>
      <rPr>
        <b/>
        <sz val="10"/>
        <rFont val="Arial CE"/>
        <family val="0"/>
      </rPr>
      <t xml:space="preserve"> ((poz.46 (-) poz. 52) / poz.1) %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</si>
</sst>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vertAlign val="superscript"/>
      <sz val="10"/>
      <name val="Arial CE"/>
      <family val="0"/>
    </font>
    <font>
      <sz val="8"/>
      <name val="Arial"/>
      <family val="0"/>
    </font>
    <font>
      <b/>
      <sz val="10"/>
      <name val="Arial CE"/>
      <family val="2"/>
    </font>
    <font>
      <b/>
      <vertAlign val="superscript"/>
      <sz val="10"/>
      <name val="Arial CE"/>
      <family val="0"/>
    </font>
    <font>
      <b/>
      <sz val="10"/>
      <name val="Arial"/>
      <family val="2"/>
    </font>
    <font>
      <i/>
      <sz val="10"/>
      <name val="Arial CE"/>
      <family val="0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>
      <alignment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2" xfId="52" applyFont="1" applyBorder="1" applyAlignment="1">
      <alignment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2" fillId="0" borderId="11" xfId="52" applyFont="1" applyFill="1" applyBorder="1" applyAlignment="1">
      <alignment vertical="center"/>
      <protection/>
    </xf>
    <xf numFmtId="0" fontId="2" fillId="0" borderId="13" xfId="52" applyFont="1" applyFill="1" applyBorder="1" applyAlignment="1">
      <alignment vertical="center" wrapText="1"/>
      <protection/>
    </xf>
    <xf numFmtId="0" fontId="2" fillId="0" borderId="14" xfId="52" applyFont="1" applyFill="1" applyBorder="1" applyAlignment="1">
      <alignment vertical="center" wrapText="1"/>
      <protection/>
    </xf>
    <xf numFmtId="0" fontId="2" fillId="0" borderId="15" xfId="52" applyFont="1" applyFill="1" applyBorder="1" applyAlignment="1">
      <alignment vertical="center" wrapText="1"/>
      <protection/>
    </xf>
    <xf numFmtId="0" fontId="8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/>
      <protection/>
    </xf>
    <xf numFmtId="0" fontId="2" fillId="0" borderId="11" xfId="52" applyFont="1" applyBorder="1" applyAlignment="1">
      <alignment horizontal="left" vertical="center" wrapText="1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center" vertical="center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33" borderId="22" xfId="52" applyFont="1" applyFill="1" applyBorder="1" applyAlignment="1">
      <alignment vertical="center"/>
      <protection/>
    </xf>
    <xf numFmtId="3" fontId="10" fillId="33" borderId="19" xfId="52" applyNumberFormat="1" applyFont="1" applyFill="1" applyBorder="1" applyAlignment="1">
      <alignment vertical="center"/>
      <protection/>
    </xf>
    <xf numFmtId="0" fontId="2" fillId="0" borderId="23" xfId="52" applyFont="1" applyBorder="1" applyAlignment="1">
      <alignment vertical="center"/>
      <protection/>
    </xf>
    <xf numFmtId="3" fontId="2" fillId="0" borderId="24" xfId="52" applyNumberFormat="1" applyFont="1" applyBorder="1" applyAlignment="1">
      <alignment vertical="center"/>
      <protection/>
    </xf>
    <xf numFmtId="3" fontId="2" fillId="0" borderId="25" xfId="52" applyNumberFormat="1" applyFont="1" applyBorder="1" applyAlignment="1">
      <alignment vertical="center"/>
      <protection/>
    </xf>
    <xf numFmtId="3" fontId="2" fillId="0" borderId="26" xfId="52" applyNumberFormat="1" applyFont="1" applyBorder="1" applyAlignment="1">
      <alignment vertical="center"/>
      <protection/>
    </xf>
    <xf numFmtId="0" fontId="2" fillId="0" borderId="27" xfId="52" applyFont="1" applyBorder="1">
      <alignment/>
      <protection/>
    </xf>
    <xf numFmtId="0" fontId="2" fillId="0" borderId="28" xfId="52" applyFont="1" applyBorder="1">
      <alignment/>
      <protection/>
    </xf>
    <xf numFmtId="0" fontId="2" fillId="0" borderId="24" xfId="52" applyFont="1" applyBorder="1">
      <alignment/>
      <protection/>
    </xf>
    <xf numFmtId="0" fontId="2" fillId="0" borderId="11" xfId="52" applyFont="1" applyBorder="1" applyAlignment="1">
      <alignment vertical="center"/>
      <protection/>
    </xf>
    <xf numFmtId="3" fontId="0" fillId="0" borderId="29" xfId="0" applyNumberFormat="1" applyFont="1" applyBorder="1" applyAlignment="1">
      <alignment vertical="center"/>
    </xf>
    <xf numFmtId="3" fontId="2" fillId="0" borderId="14" xfId="52" applyNumberFormat="1" applyFont="1" applyBorder="1" applyAlignment="1">
      <alignment vertical="center"/>
      <protection/>
    </xf>
    <xf numFmtId="3" fontId="2" fillId="0" borderId="29" xfId="52" applyNumberFormat="1" applyFont="1" applyBorder="1" applyAlignment="1">
      <alignment vertical="center"/>
      <protection/>
    </xf>
    <xf numFmtId="3" fontId="2" fillId="0" borderId="30" xfId="52" applyNumberFormat="1" applyFont="1" applyBorder="1" applyAlignment="1">
      <alignment vertical="center"/>
      <protection/>
    </xf>
    <xf numFmtId="0" fontId="2" fillId="0" borderId="29" xfId="52" applyFont="1" applyBorder="1">
      <alignment/>
      <protection/>
    </xf>
    <xf numFmtId="0" fontId="2" fillId="0" borderId="14" xfId="52" applyFont="1" applyBorder="1">
      <alignment/>
      <protection/>
    </xf>
    <xf numFmtId="3" fontId="0" fillId="0" borderId="24" xfId="0" applyNumberFormat="1" applyFont="1" applyBorder="1" applyAlignment="1">
      <alignment vertical="center"/>
    </xf>
    <xf numFmtId="0" fontId="2" fillId="0" borderId="25" xfId="52" applyFont="1" applyBorder="1">
      <alignment/>
      <protection/>
    </xf>
    <xf numFmtId="0" fontId="10" fillId="0" borderId="22" xfId="52" applyFont="1" applyBorder="1" applyAlignment="1">
      <alignment vertical="center"/>
      <protection/>
    </xf>
    <xf numFmtId="3" fontId="10" fillId="0" borderId="19" xfId="52" applyNumberFormat="1" applyFont="1" applyBorder="1" applyAlignment="1">
      <alignment vertical="center"/>
      <protection/>
    </xf>
    <xf numFmtId="3" fontId="10" fillId="0" borderId="19" xfId="0" applyNumberFormat="1" applyFont="1" applyBorder="1" applyAlignment="1">
      <alignment vertical="center"/>
    </xf>
    <xf numFmtId="0" fontId="10" fillId="33" borderId="22" xfId="52" applyFont="1" applyFill="1" applyBorder="1" applyAlignment="1">
      <alignment vertical="center" wrapText="1"/>
      <protection/>
    </xf>
    <xf numFmtId="3" fontId="10" fillId="33" borderId="19" xfId="52" applyNumberFormat="1" applyFont="1" applyFill="1" applyBorder="1" applyAlignment="1">
      <alignment vertical="center" wrapText="1"/>
      <protection/>
    </xf>
    <xf numFmtId="0" fontId="10" fillId="0" borderId="31" xfId="52" applyFont="1" applyBorder="1" applyAlignment="1">
      <alignment vertical="center" wrapText="1"/>
      <protection/>
    </xf>
    <xf numFmtId="3" fontId="0" fillId="0" borderId="32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13" xfId="52" applyNumberFormat="1" applyFont="1" applyBorder="1" applyAlignment="1">
      <alignment vertical="center"/>
      <protection/>
    </xf>
    <xf numFmtId="3" fontId="2" fillId="0" borderId="32" xfId="52" applyNumberFormat="1" applyFont="1" applyBorder="1" applyAlignment="1">
      <alignment vertical="center"/>
      <protection/>
    </xf>
    <xf numFmtId="3" fontId="2" fillId="0" borderId="33" xfId="52" applyNumberFormat="1" applyFont="1" applyBorder="1" applyAlignment="1">
      <alignment vertical="center"/>
      <protection/>
    </xf>
    <xf numFmtId="0" fontId="2" fillId="0" borderId="32" xfId="52" applyFont="1" applyBorder="1">
      <alignment/>
      <protection/>
    </xf>
    <xf numFmtId="0" fontId="2" fillId="0" borderId="13" xfId="52" applyFont="1" applyBorder="1">
      <alignment/>
      <protection/>
    </xf>
    <xf numFmtId="0" fontId="10" fillId="0" borderId="11" xfId="52" applyFont="1" applyBorder="1" applyAlignment="1">
      <alignment vertical="center" wrapText="1"/>
      <protection/>
    </xf>
    <xf numFmtId="0" fontId="10" fillId="0" borderId="31" xfId="52" applyFont="1" applyBorder="1" applyAlignment="1">
      <alignment vertical="center" wrapText="1"/>
      <protection/>
    </xf>
    <xf numFmtId="3" fontId="2" fillId="0" borderId="29" xfId="0" applyNumberFormat="1" applyFont="1" applyBorder="1" applyAlignment="1">
      <alignment vertical="center"/>
    </xf>
    <xf numFmtId="0" fontId="10" fillId="0" borderId="11" xfId="52" applyFont="1" applyBorder="1" applyAlignment="1">
      <alignment vertical="center" wrapText="1"/>
      <protection/>
    </xf>
    <xf numFmtId="0" fontId="10" fillId="0" borderId="34" xfId="52" applyFont="1" applyBorder="1" applyAlignment="1">
      <alignment vertical="center"/>
      <protection/>
    </xf>
    <xf numFmtId="3" fontId="2" fillId="0" borderId="18" xfId="52" applyNumberFormat="1" applyFont="1" applyBorder="1" applyAlignment="1">
      <alignment vertical="center"/>
      <protection/>
    </xf>
    <xf numFmtId="3" fontId="2" fillId="0" borderId="10" xfId="52" applyNumberFormat="1" applyFont="1" applyBorder="1" applyAlignment="1">
      <alignment vertical="center"/>
      <protection/>
    </xf>
    <xf numFmtId="3" fontId="2" fillId="0" borderId="20" xfId="52" applyNumberFormat="1" applyFont="1" applyBorder="1" applyAlignment="1">
      <alignment vertical="center"/>
      <protection/>
    </xf>
    <xf numFmtId="0" fontId="10" fillId="0" borderId="31" xfId="52" applyFont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3" fontId="2" fillId="0" borderId="32" xfId="52" applyNumberFormat="1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 wrapText="1"/>
      <protection/>
    </xf>
    <xf numFmtId="3" fontId="2" fillId="0" borderId="13" xfId="52" applyNumberFormat="1" applyFont="1" applyBorder="1" applyAlignment="1">
      <alignment/>
      <protection/>
    </xf>
    <xf numFmtId="3" fontId="2" fillId="0" borderId="32" xfId="52" applyNumberFormat="1" applyFont="1" applyBorder="1" applyAlignment="1">
      <alignment/>
      <protection/>
    </xf>
    <xf numFmtId="3" fontId="2" fillId="0" borderId="33" xfId="52" applyNumberFormat="1" applyFont="1" applyBorder="1" applyAlignment="1">
      <alignment/>
      <protection/>
    </xf>
    <xf numFmtId="0" fontId="10" fillId="0" borderId="11" xfId="52" applyFont="1" applyFill="1" applyBorder="1" applyAlignment="1">
      <alignment vertical="center" wrapText="1"/>
      <protection/>
    </xf>
    <xf numFmtId="3" fontId="2" fillId="0" borderId="29" xfId="52" applyNumberFormat="1" applyFont="1" applyFill="1" applyBorder="1" applyAlignment="1">
      <alignment vertical="center"/>
      <protection/>
    </xf>
    <xf numFmtId="3" fontId="2" fillId="0" borderId="14" xfId="52" applyNumberFormat="1" applyFont="1" applyBorder="1" applyAlignment="1">
      <alignment/>
      <protection/>
    </xf>
    <xf numFmtId="3" fontId="2" fillId="0" borderId="29" xfId="52" applyNumberFormat="1" applyFont="1" applyBorder="1" applyAlignment="1">
      <alignment/>
      <protection/>
    </xf>
    <xf numFmtId="3" fontId="2" fillId="0" borderId="30" xfId="52" applyNumberFormat="1" applyFont="1" applyBorder="1" applyAlignment="1">
      <alignment/>
      <protection/>
    </xf>
    <xf numFmtId="0" fontId="10" fillId="0" borderId="22" xfId="52" applyFont="1" applyFill="1" applyBorder="1" applyAlignment="1">
      <alignment vertical="center" wrapText="1"/>
      <protection/>
    </xf>
    <xf numFmtId="0" fontId="10" fillId="0" borderId="13" xfId="52" applyFont="1" applyFill="1" applyBorder="1" applyAlignment="1">
      <alignment vertical="center" wrapText="1"/>
      <protection/>
    </xf>
    <xf numFmtId="3" fontId="2" fillId="0" borderId="13" xfId="52" applyNumberFormat="1" applyFont="1" applyFill="1" applyBorder="1" applyAlignment="1">
      <alignment vertical="center"/>
      <protection/>
    </xf>
    <xf numFmtId="3" fontId="2" fillId="0" borderId="33" xfId="52" applyNumberFormat="1" applyFont="1" applyFill="1" applyBorder="1" applyAlignment="1">
      <alignment vertical="center"/>
      <protection/>
    </xf>
    <xf numFmtId="0" fontId="10" fillId="0" borderId="14" xfId="52" applyFont="1" applyFill="1" applyBorder="1" applyAlignment="1">
      <alignment vertical="center" wrapText="1"/>
      <protection/>
    </xf>
    <xf numFmtId="3" fontId="2" fillId="0" borderId="14" xfId="52" applyNumberFormat="1" applyFont="1" applyFill="1" applyBorder="1" applyAlignment="1">
      <alignment vertical="center"/>
      <protection/>
    </xf>
    <xf numFmtId="3" fontId="2" fillId="0" borderId="30" xfId="52" applyNumberFormat="1" applyFont="1" applyFill="1" applyBorder="1" applyAlignment="1">
      <alignment vertical="center"/>
      <protection/>
    </xf>
    <xf numFmtId="3" fontId="2" fillId="0" borderId="35" xfId="52" applyNumberFormat="1" applyFont="1" applyFill="1" applyBorder="1" applyAlignment="1">
      <alignment vertical="center"/>
      <protection/>
    </xf>
    <xf numFmtId="3" fontId="2" fillId="0" borderId="0" xfId="52" applyNumberFormat="1" applyFont="1" applyFill="1" applyBorder="1" applyAlignment="1">
      <alignment vertical="center"/>
      <protection/>
    </xf>
    <xf numFmtId="3" fontId="2" fillId="0" borderId="36" xfId="52" applyNumberFormat="1" applyFont="1" applyFill="1" applyBorder="1" applyAlignment="1">
      <alignment vertical="center"/>
      <protection/>
    </xf>
    <xf numFmtId="10" fontId="10" fillId="33" borderId="19" xfId="52" applyNumberFormat="1" applyFont="1" applyFill="1" applyBorder="1" applyAlignment="1">
      <alignment horizontal="center" vertical="center"/>
      <protection/>
    </xf>
    <xf numFmtId="10" fontId="10" fillId="0" borderId="19" xfId="52" applyNumberFormat="1" applyFont="1" applyFill="1" applyBorder="1" applyAlignment="1">
      <alignment horizontal="center" vertical="center"/>
      <protection/>
    </xf>
    <xf numFmtId="0" fontId="2" fillId="33" borderId="37" xfId="52" applyFont="1" applyFill="1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2" fillId="0" borderId="30" xfId="52" applyFont="1" applyBorder="1" applyAlignment="1">
      <alignment horizontal="center" vertical="center"/>
      <protection/>
    </xf>
    <xf numFmtId="0" fontId="2" fillId="0" borderId="33" xfId="52" applyFont="1" applyBorder="1" applyAlignment="1">
      <alignment horizontal="center" vertical="center"/>
      <protection/>
    </xf>
    <xf numFmtId="0" fontId="2" fillId="0" borderId="37" xfId="52" applyFont="1" applyBorder="1" applyAlignment="1">
      <alignment horizontal="center" vertical="center"/>
      <protection/>
    </xf>
    <xf numFmtId="0" fontId="2" fillId="0" borderId="38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37" xfId="52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2" fillId="0" borderId="39" xfId="52" applyFont="1" applyBorder="1" applyAlignment="1">
      <alignment horizontal="center" vertical="center"/>
      <protection/>
    </xf>
    <xf numFmtId="0" fontId="2" fillId="0" borderId="40" xfId="52" applyFont="1" applyBorder="1" applyAlignment="1">
      <alignment horizontal="center" vertical="center"/>
      <protection/>
    </xf>
    <xf numFmtId="0" fontId="2" fillId="0" borderId="41" xfId="52" applyFont="1" applyBorder="1" applyAlignment="1">
      <alignment horizontal="center" vertical="center"/>
      <protection/>
    </xf>
    <xf numFmtId="0" fontId="10" fillId="0" borderId="37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42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49" fontId="14" fillId="0" borderId="0" xfId="52" applyNumberFormat="1" applyFont="1" applyBorder="1" applyAlignment="1">
      <alignment horizontal="center" vertical="center" wrapText="1"/>
      <protection/>
    </xf>
    <xf numFmtId="49" fontId="14" fillId="0" borderId="0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gnoza i kredyty-tabele 20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28">
      <selection activeCell="D46" sqref="D46"/>
    </sheetView>
  </sheetViews>
  <sheetFormatPr defaultColWidth="9.140625" defaultRowHeight="12.75"/>
  <cols>
    <col min="1" max="1" width="2.8515625" style="0" customWidth="1"/>
    <col min="2" max="2" width="30.140625" style="0" customWidth="1"/>
    <col min="3" max="3" width="10.7109375" style="0" customWidth="1"/>
    <col min="4" max="4" width="10.28125" style="0" customWidth="1"/>
    <col min="5" max="5" width="10.8515625" style="0" customWidth="1"/>
    <col min="6" max="6" width="10.710937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00390625" style="0" customWidth="1"/>
    <col min="11" max="11" width="10.421875" style="0" customWidth="1"/>
    <col min="12" max="12" width="10.28125" style="0" customWidth="1"/>
    <col min="13" max="13" width="11.00390625" style="0" customWidth="1"/>
  </cols>
  <sheetData>
    <row r="1" spans="1:13" ht="50.25" customHeight="1">
      <c r="A1" s="1"/>
      <c r="B1" s="93" t="s">
        <v>43</v>
      </c>
      <c r="C1" s="9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3.25" customHeight="1">
      <c r="A2" s="1"/>
      <c r="B2" s="102" t="s">
        <v>56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6.5" thickBot="1">
      <c r="A3" s="1"/>
      <c r="B3" s="3"/>
      <c r="C3" s="4"/>
      <c r="D3" s="2"/>
      <c r="E3" s="5" t="s">
        <v>4</v>
      </c>
      <c r="F3" s="2"/>
      <c r="G3" s="2"/>
      <c r="H3" s="2"/>
      <c r="I3" s="2"/>
      <c r="J3" s="2"/>
      <c r="K3" s="2"/>
      <c r="L3" s="2"/>
      <c r="M3" s="2"/>
    </row>
    <row r="4" spans="1:13" ht="13.5" thickBot="1">
      <c r="A4" s="100" t="s">
        <v>0</v>
      </c>
      <c r="B4" s="100" t="s">
        <v>1</v>
      </c>
      <c r="C4" s="17" t="s">
        <v>2</v>
      </c>
      <c r="D4" s="97" t="s">
        <v>3</v>
      </c>
      <c r="E4" s="98"/>
      <c r="F4" s="98"/>
      <c r="G4" s="98"/>
      <c r="H4" s="98"/>
      <c r="I4" s="98"/>
      <c r="J4" s="98"/>
      <c r="K4" s="98"/>
      <c r="L4" s="98"/>
      <c r="M4" s="99"/>
    </row>
    <row r="5" spans="1:13" ht="13.5" thickBot="1">
      <c r="A5" s="101"/>
      <c r="B5" s="101"/>
      <c r="C5" s="19" t="s">
        <v>5</v>
      </c>
      <c r="D5" s="18" t="s">
        <v>6</v>
      </c>
      <c r="E5" s="18" t="s">
        <v>14</v>
      </c>
      <c r="F5" s="18" t="s">
        <v>32</v>
      </c>
      <c r="G5" s="20" t="s">
        <v>33</v>
      </c>
      <c r="H5" s="16" t="s">
        <v>34</v>
      </c>
      <c r="I5" s="21" t="s">
        <v>35</v>
      </c>
      <c r="J5" s="16" t="s">
        <v>36</v>
      </c>
      <c r="K5" s="21" t="s">
        <v>37</v>
      </c>
      <c r="L5" s="16" t="s">
        <v>38</v>
      </c>
      <c r="M5" s="19" t="s">
        <v>39</v>
      </c>
    </row>
    <row r="6" spans="1:13" ht="13.5" thickBot="1">
      <c r="A6" s="85">
        <v>1</v>
      </c>
      <c r="B6" s="22" t="s">
        <v>44</v>
      </c>
      <c r="C6" s="23">
        <f>SUM(C7:C8)</f>
        <v>65085689</v>
      </c>
      <c r="D6" s="23">
        <f>SUM(D7:D8)</f>
        <v>75895620</v>
      </c>
      <c r="E6" s="23">
        <f aca="true" t="shared" si="0" ref="E6:L6">SUM(E7:E8)</f>
        <v>105115981</v>
      </c>
      <c r="F6" s="23">
        <f t="shared" si="0"/>
        <v>81028300</v>
      </c>
      <c r="G6" s="23">
        <f t="shared" si="0"/>
        <v>77054808</v>
      </c>
      <c r="H6" s="23">
        <f t="shared" si="0"/>
        <v>76043878</v>
      </c>
      <c r="I6" s="23">
        <f t="shared" si="0"/>
        <v>78477282</v>
      </c>
      <c r="J6" s="23">
        <f t="shared" si="0"/>
        <v>81067033</v>
      </c>
      <c r="K6" s="23">
        <f t="shared" si="0"/>
        <v>83823312</v>
      </c>
      <c r="L6" s="23">
        <f t="shared" si="0"/>
        <v>86757128</v>
      </c>
      <c r="M6" s="23">
        <f>SUM(M7:M8)</f>
        <v>89880384</v>
      </c>
    </row>
    <row r="7" spans="1:13" ht="12.75">
      <c r="A7" s="86">
        <v>2</v>
      </c>
      <c r="B7" s="24" t="s">
        <v>25</v>
      </c>
      <c r="C7" s="25">
        <v>65085689</v>
      </c>
      <c r="D7" s="26">
        <v>75895620</v>
      </c>
      <c r="E7" s="25">
        <v>70615981</v>
      </c>
      <c r="F7" s="25">
        <v>72028300</v>
      </c>
      <c r="G7" s="27">
        <v>73829008</v>
      </c>
      <c r="H7" s="28">
        <v>76043878</v>
      </c>
      <c r="I7" s="29">
        <v>78477282</v>
      </c>
      <c r="J7" s="28">
        <v>81067033</v>
      </c>
      <c r="K7" s="29">
        <v>83823312</v>
      </c>
      <c r="L7" s="30">
        <v>86757128</v>
      </c>
      <c r="M7" s="28">
        <v>89880384</v>
      </c>
    </row>
    <row r="8" spans="1:13" ht="13.5" thickBot="1">
      <c r="A8" s="87">
        <v>3</v>
      </c>
      <c r="B8" s="31" t="s">
        <v>26</v>
      </c>
      <c r="C8" s="32"/>
      <c r="D8" s="33"/>
      <c r="E8" s="34">
        <v>34500000</v>
      </c>
      <c r="F8" s="34">
        <v>9000000</v>
      </c>
      <c r="G8" s="35">
        <v>3225800</v>
      </c>
      <c r="H8" s="36"/>
      <c r="I8" s="37"/>
      <c r="J8" s="36"/>
      <c r="K8" s="37"/>
      <c r="L8" s="36"/>
      <c r="M8" s="36"/>
    </row>
    <row r="9" spans="1:13" ht="13.5" thickBot="1">
      <c r="A9" s="85">
        <v>4</v>
      </c>
      <c r="B9" s="22" t="s">
        <v>15</v>
      </c>
      <c r="C9" s="23">
        <v>65819802</v>
      </c>
      <c r="D9" s="23">
        <f aca="true" t="shared" si="1" ref="D9:M9">SUM(D10:D11)</f>
        <v>78225089</v>
      </c>
      <c r="E9" s="23">
        <f t="shared" si="1"/>
        <v>114319556</v>
      </c>
      <c r="F9" s="23">
        <f t="shared" si="1"/>
        <v>78748300</v>
      </c>
      <c r="G9" s="23">
        <f t="shared" si="1"/>
        <v>74808008</v>
      </c>
      <c r="H9" s="23">
        <f t="shared" si="1"/>
        <v>73699878</v>
      </c>
      <c r="I9" s="23">
        <f t="shared" si="1"/>
        <v>76349282</v>
      </c>
      <c r="J9" s="23">
        <f t="shared" si="1"/>
        <v>78767033</v>
      </c>
      <c r="K9" s="23">
        <f t="shared" si="1"/>
        <v>81523312</v>
      </c>
      <c r="L9" s="23">
        <f t="shared" si="1"/>
        <v>84457128</v>
      </c>
      <c r="M9" s="23">
        <f t="shared" si="1"/>
        <v>88980384</v>
      </c>
    </row>
    <row r="10" spans="1:13" ht="12.75">
      <c r="A10" s="88">
        <v>5</v>
      </c>
      <c r="B10" s="24" t="s">
        <v>16</v>
      </c>
      <c r="C10" s="38">
        <v>61196608</v>
      </c>
      <c r="D10" s="26">
        <v>68795589</v>
      </c>
      <c r="E10" s="25">
        <v>75695056</v>
      </c>
      <c r="F10" s="25">
        <v>69748300</v>
      </c>
      <c r="G10" s="27">
        <v>71582208</v>
      </c>
      <c r="H10" s="30">
        <v>72199878</v>
      </c>
      <c r="I10" s="39">
        <v>73849282</v>
      </c>
      <c r="J10" s="30">
        <v>74767033</v>
      </c>
      <c r="K10" s="39">
        <v>76523312</v>
      </c>
      <c r="L10" s="30">
        <v>78457128</v>
      </c>
      <c r="M10" s="30">
        <v>80980384</v>
      </c>
    </row>
    <row r="11" spans="1:13" ht="13.5" thickBot="1">
      <c r="A11" s="87">
        <v>6</v>
      </c>
      <c r="B11" s="31" t="s">
        <v>17</v>
      </c>
      <c r="C11" s="32">
        <v>4623194</v>
      </c>
      <c r="D11" s="33">
        <v>9429500</v>
      </c>
      <c r="E11" s="34">
        <v>38624500</v>
      </c>
      <c r="F11" s="34">
        <v>9000000</v>
      </c>
      <c r="G11" s="35">
        <v>3225800</v>
      </c>
      <c r="H11" s="36">
        <v>1500000</v>
      </c>
      <c r="I11" s="37">
        <v>2500000</v>
      </c>
      <c r="J11" s="36">
        <v>4000000</v>
      </c>
      <c r="K11" s="37">
        <v>5000000</v>
      </c>
      <c r="L11" s="36">
        <v>6000000</v>
      </c>
      <c r="M11" s="36">
        <v>8000000</v>
      </c>
    </row>
    <row r="12" spans="1:13" ht="13.5" thickBot="1">
      <c r="A12" s="89">
        <v>7</v>
      </c>
      <c r="B12" s="40" t="s">
        <v>18</v>
      </c>
      <c r="C12" s="41">
        <f>C6-C9</f>
        <v>-734113</v>
      </c>
      <c r="D12" s="41">
        <f aca="true" t="shared" si="2" ref="D12:M12">D6-D9</f>
        <v>-2329469</v>
      </c>
      <c r="E12" s="41">
        <f t="shared" si="2"/>
        <v>-9203575</v>
      </c>
      <c r="F12" s="41">
        <f t="shared" si="2"/>
        <v>2280000</v>
      </c>
      <c r="G12" s="41">
        <f t="shared" si="2"/>
        <v>2246800</v>
      </c>
      <c r="H12" s="41">
        <f t="shared" si="2"/>
        <v>2344000</v>
      </c>
      <c r="I12" s="41">
        <f t="shared" si="2"/>
        <v>2128000</v>
      </c>
      <c r="J12" s="41">
        <f t="shared" si="2"/>
        <v>2300000</v>
      </c>
      <c r="K12" s="41">
        <f t="shared" si="2"/>
        <v>2300000</v>
      </c>
      <c r="L12" s="41">
        <f t="shared" si="2"/>
        <v>2300000</v>
      </c>
      <c r="M12" s="41">
        <f t="shared" si="2"/>
        <v>900000</v>
      </c>
    </row>
    <row r="13" spans="1:13" ht="13.5" thickBot="1">
      <c r="A13" s="89">
        <v>8</v>
      </c>
      <c r="B13" s="40" t="s">
        <v>19</v>
      </c>
      <c r="C13" s="42">
        <f aca="true" t="shared" si="3" ref="C13:M13">C14-C28</f>
        <v>4714157</v>
      </c>
      <c r="D13" s="42">
        <f t="shared" si="3"/>
        <v>6302544</v>
      </c>
      <c r="E13" s="42">
        <f t="shared" si="3"/>
        <v>9203575</v>
      </c>
      <c r="F13" s="42">
        <f t="shared" si="3"/>
        <v>-2280000</v>
      </c>
      <c r="G13" s="42">
        <f t="shared" si="3"/>
        <v>-2246800</v>
      </c>
      <c r="H13" s="42">
        <f t="shared" si="3"/>
        <v>-2344000</v>
      </c>
      <c r="I13" s="42">
        <f t="shared" si="3"/>
        <v>-2128000</v>
      </c>
      <c r="J13" s="42">
        <f t="shared" si="3"/>
        <v>-2300000</v>
      </c>
      <c r="K13" s="42">
        <f t="shared" si="3"/>
        <v>-2300000</v>
      </c>
      <c r="L13" s="42">
        <f t="shared" si="3"/>
        <v>-2300000</v>
      </c>
      <c r="M13" s="42">
        <f t="shared" si="3"/>
        <v>-900000</v>
      </c>
    </row>
    <row r="14" spans="1:13" ht="13.5" thickBot="1">
      <c r="A14" s="85">
        <v>9</v>
      </c>
      <c r="B14" s="43" t="s">
        <v>58</v>
      </c>
      <c r="C14" s="44">
        <f>SUM(C15,C17,C20,C21,C23,C25,C26)</f>
        <v>6708421</v>
      </c>
      <c r="D14" s="44">
        <f aca="true" t="shared" si="4" ref="D14:M14">SUM(D15,D17,D20,D21,D23,D25,D26)</f>
        <v>8122544</v>
      </c>
      <c r="E14" s="44">
        <f t="shared" si="4"/>
        <v>13973075</v>
      </c>
      <c r="F14" s="44">
        <f t="shared" si="4"/>
        <v>0</v>
      </c>
      <c r="G14" s="44">
        <f t="shared" si="4"/>
        <v>0</v>
      </c>
      <c r="H14" s="44">
        <f t="shared" si="4"/>
        <v>0</v>
      </c>
      <c r="I14" s="44">
        <f>SUM(I15,I17,I20,I21,I23,I25,I26)</f>
        <v>0</v>
      </c>
      <c r="J14" s="44">
        <f t="shared" si="4"/>
        <v>0</v>
      </c>
      <c r="K14" s="44">
        <f t="shared" si="4"/>
        <v>0</v>
      </c>
      <c r="L14" s="44">
        <f t="shared" si="4"/>
        <v>0</v>
      </c>
      <c r="M14" s="44">
        <f t="shared" si="4"/>
        <v>0</v>
      </c>
    </row>
    <row r="15" spans="1:13" ht="32.25" customHeight="1">
      <c r="A15" s="88">
        <v>10</v>
      </c>
      <c r="B15" s="45" t="s">
        <v>28</v>
      </c>
      <c r="C15" s="46">
        <f>SUM(C16)</f>
        <v>1944000</v>
      </c>
      <c r="D15" s="46">
        <f aca="true" t="shared" si="5" ref="D15:M15">SUM(D16)</f>
        <v>4142500</v>
      </c>
      <c r="E15" s="46">
        <f t="shared" si="5"/>
        <v>10000000</v>
      </c>
      <c r="F15" s="46">
        <f t="shared" si="5"/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</row>
    <row r="16" spans="1:13" ht="37.5" customHeight="1">
      <c r="A16" s="88">
        <v>11</v>
      </c>
      <c r="B16" s="6" t="s">
        <v>41</v>
      </c>
      <c r="C16" s="47">
        <v>1944000</v>
      </c>
      <c r="D16" s="48">
        <v>4142500</v>
      </c>
      <c r="E16" s="49">
        <v>10000000</v>
      </c>
      <c r="F16" s="49"/>
      <c r="G16" s="50"/>
      <c r="H16" s="51"/>
      <c r="I16" s="52"/>
      <c r="J16" s="51"/>
      <c r="K16" s="52"/>
      <c r="L16" s="51"/>
      <c r="M16" s="51"/>
    </row>
    <row r="17" spans="1:13" ht="29.25" customHeight="1">
      <c r="A17" s="88">
        <v>12</v>
      </c>
      <c r="B17" s="53" t="s">
        <v>29</v>
      </c>
      <c r="C17" s="47">
        <f>SUM(C18:C19)</f>
        <v>0</v>
      </c>
      <c r="D17" s="47">
        <f aca="true" t="shared" si="6" ref="D17:M17">SUM(D18:D19)</f>
        <v>0</v>
      </c>
      <c r="E17" s="47">
        <f t="shared" si="6"/>
        <v>0</v>
      </c>
      <c r="F17" s="47">
        <f t="shared" si="6"/>
        <v>0</v>
      </c>
      <c r="G17" s="47">
        <f t="shared" si="6"/>
        <v>0</v>
      </c>
      <c r="H17" s="47">
        <f t="shared" si="6"/>
        <v>0</v>
      </c>
      <c r="I17" s="47">
        <f t="shared" si="6"/>
        <v>0</v>
      </c>
      <c r="J17" s="47">
        <f t="shared" si="6"/>
        <v>0</v>
      </c>
      <c r="K17" s="47">
        <f t="shared" si="6"/>
        <v>0</v>
      </c>
      <c r="L17" s="47">
        <f t="shared" si="6"/>
        <v>0</v>
      </c>
      <c r="M17" s="47">
        <f t="shared" si="6"/>
        <v>0</v>
      </c>
    </row>
    <row r="18" spans="1:13" ht="51">
      <c r="A18" s="88">
        <v>13</v>
      </c>
      <c r="B18" s="6" t="s">
        <v>46</v>
      </c>
      <c r="C18" s="47"/>
      <c r="D18" s="48"/>
      <c r="E18" s="49"/>
      <c r="F18" s="49"/>
      <c r="G18" s="50"/>
      <c r="H18" s="51"/>
      <c r="I18" s="52"/>
      <c r="J18" s="51"/>
      <c r="K18" s="52"/>
      <c r="L18" s="51"/>
      <c r="M18" s="51"/>
    </row>
    <row r="19" spans="1:13" ht="76.5">
      <c r="A19" s="88">
        <v>14</v>
      </c>
      <c r="B19" s="6" t="s">
        <v>40</v>
      </c>
      <c r="C19" s="47"/>
      <c r="D19" s="48"/>
      <c r="E19" s="49"/>
      <c r="F19" s="49"/>
      <c r="G19" s="50"/>
      <c r="H19" s="51"/>
      <c r="I19" s="52"/>
      <c r="J19" s="51"/>
      <c r="K19" s="52"/>
      <c r="L19" s="51"/>
      <c r="M19" s="51"/>
    </row>
    <row r="20" spans="1:13" ht="25.5">
      <c r="A20" s="88">
        <v>15</v>
      </c>
      <c r="B20" s="54" t="s">
        <v>59</v>
      </c>
      <c r="C20" s="46"/>
      <c r="D20" s="48"/>
      <c r="E20" s="49"/>
      <c r="F20" s="49"/>
      <c r="G20" s="50"/>
      <c r="H20" s="51"/>
      <c r="I20" s="52"/>
      <c r="J20" s="51"/>
      <c r="K20" s="52"/>
      <c r="L20" s="51"/>
      <c r="M20" s="51"/>
    </row>
    <row r="21" spans="1:13" ht="25.5">
      <c r="A21" s="88">
        <v>16</v>
      </c>
      <c r="B21" s="54" t="s">
        <v>60</v>
      </c>
      <c r="C21" s="46">
        <f>SUM(C22)</f>
        <v>0</v>
      </c>
      <c r="D21" s="46">
        <f aca="true" t="shared" si="7" ref="D21:M21">SUM(D22)</f>
        <v>0</v>
      </c>
      <c r="E21" s="46">
        <f t="shared" si="7"/>
        <v>0</v>
      </c>
      <c r="F21" s="46">
        <f t="shared" si="7"/>
        <v>0</v>
      </c>
      <c r="G21" s="46">
        <f t="shared" si="7"/>
        <v>0</v>
      </c>
      <c r="H21" s="46">
        <f t="shared" si="7"/>
        <v>0</v>
      </c>
      <c r="I21" s="46">
        <f t="shared" si="7"/>
        <v>0</v>
      </c>
      <c r="J21" s="46">
        <f t="shared" si="7"/>
        <v>0</v>
      </c>
      <c r="K21" s="46">
        <f t="shared" si="7"/>
        <v>0</v>
      </c>
      <c r="L21" s="46">
        <f t="shared" si="7"/>
        <v>0</v>
      </c>
      <c r="M21" s="46">
        <f t="shared" si="7"/>
        <v>0</v>
      </c>
    </row>
    <row r="22" spans="1:13" ht="25.5">
      <c r="A22" s="88">
        <v>17</v>
      </c>
      <c r="B22" s="6" t="s">
        <v>30</v>
      </c>
      <c r="C22" s="47"/>
      <c r="D22" s="48"/>
      <c r="E22" s="49"/>
      <c r="F22" s="49"/>
      <c r="G22" s="50"/>
      <c r="H22" s="51"/>
      <c r="I22" s="52"/>
      <c r="J22" s="51"/>
      <c r="K22" s="52"/>
      <c r="L22" s="51"/>
      <c r="M22" s="51"/>
    </row>
    <row r="23" spans="1:13" ht="38.25">
      <c r="A23" s="88">
        <v>18</v>
      </c>
      <c r="B23" s="45" t="s">
        <v>47</v>
      </c>
      <c r="C23" s="47">
        <f>SUM(C24)</f>
        <v>0</v>
      </c>
      <c r="D23" s="47">
        <f aca="true" t="shared" si="8" ref="D23:M23">SUM(D24)</f>
        <v>0</v>
      </c>
      <c r="E23" s="47">
        <f t="shared" si="8"/>
        <v>0</v>
      </c>
      <c r="F23" s="47">
        <f t="shared" si="8"/>
        <v>0</v>
      </c>
      <c r="G23" s="47">
        <f t="shared" si="8"/>
        <v>0</v>
      </c>
      <c r="H23" s="47">
        <f t="shared" si="8"/>
        <v>0</v>
      </c>
      <c r="I23" s="47">
        <f t="shared" si="8"/>
        <v>0</v>
      </c>
      <c r="J23" s="47">
        <f t="shared" si="8"/>
        <v>0</v>
      </c>
      <c r="K23" s="47">
        <f t="shared" si="8"/>
        <v>0</v>
      </c>
      <c r="L23" s="47">
        <f t="shared" si="8"/>
        <v>0</v>
      </c>
      <c r="M23" s="47">
        <f t="shared" si="8"/>
        <v>0</v>
      </c>
    </row>
    <row r="24" spans="1:13" ht="63.75">
      <c r="A24" s="88">
        <v>19</v>
      </c>
      <c r="B24" s="6" t="s">
        <v>48</v>
      </c>
      <c r="C24" s="47"/>
      <c r="D24" s="48"/>
      <c r="E24" s="49"/>
      <c r="F24" s="49"/>
      <c r="G24" s="50"/>
      <c r="H24" s="51"/>
      <c r="I24" s="52"/>
      <c r="J24" s="51"/>
      <c r="K24" s="52"/>
      <c r="L24" s="51"/>
      <c r="M24" s="51"/>
    </row>
    <row r="25" spans="1:13" ht="12.75">
      <c r="A25" s="88">
        <v>20</v>
      </c>
      <c r="B25" s="45" t="s">
        <v>20</v>
      </c>
      <c r="C25" s="47"/>
      <c r="D25" s="48"/>
      <c r="E25" s="49"/>
      <c r="F25" s="49"/>
      <c r="G25" s="50"/>
      <c r="H25" s="51"/>
      <c r="I25" s="52"/>
      <c r="J25" s="51"/>
      <c r="K25" s="52"/>
      <c r="L25" s="51"/>
      <c r="M25" s="51"/>
    </row>
    <row r="26" spans="1:13" ht="25.5">
      <c r="A26" s="88">
        <v>21</v>
      </c>
      <c r="B26" s="45" t="s">
        <v>21</v>
      </c>
      <c r="C26" s="47">
        <f>SUM(C27)</f>
        <v>4764421</v>
      </c>
      <c r="D26" s="47">
        <f aca="true" t="shared" si="9" ref="D26:M26">SUM(D27)</f>
        <v>3980044</v>
      </c>
      <c r="E26" s="47">
        <f t="shared" si="9"/>
        <v>3973075</v>
      </c>
      <c r="F26" s="47">
        <f t="shared" si="9"/>
        <v>0</v>
      </c>
      <c r="G26" s="47">
        <f t="shared" si="9"/>
        <v>0</v>
      </c>
      <c r="H26" s="47">
        <f t="shared" si="9"/>
        <v>0</v>
      </c>
      <c r="I26" s="47">
        <f t="shared" si="9"/>
        <v>0</v>
      </c>
      <c r="J26" s="47">
        <f t="shared" si="9"/>
        <v>0</v>
      </c>
      <c r="K26" s="47">
        <f t="shared" si="9"/>
        <v>0</v>
      </c>
      <c r="L26" s="47">
        <f t="shared" si="9"/>
        <v>0</v>
      </c>
      <c r="M26" s="47">
        <f t="shared" si="9"/>
        <v>0</v>
      </c>
    </row>
    <row r="27" spans="1:13" ht="26.25" thickBot="1">
      <c r="A27" s="87">
        <v>22</v>
      </c>
      <c r="B27" s="6" t="s">
        <v>23</v>
      </c>
      <c r="C27" s="55">
        <v>4764421</v>
      </c>
      <c r="D27" s="33">
        <v>3980044</v>
      </c>
      <c r="E27" s="34">
        <v>3973075</v>
      </c>
      <c r="F27" s="34"/>
      <c r="G27" s="35"/>
      <c r="H27" s="36"/>
      <c r="I27" s="37"/>
      <c r="J27" s="36"/>
      <c r="K27" s="37"/>
      <c r="L27" s="36"/>
      <c r="M27" s="36"/>
    </row>
    <row r="28" spans="1:13" ht="13.5" thickBot="1">
      <c r="A28" s="85">
        <v>23</v>
      </c>
      <c r="B28" s="43" t="s">
        <v>61</v>
      </c>
      <c r="C28" s="44">
        <f>SUM(C29,C31,C34,C35,C36,C38)</f>
        <v>1994264</v>
      </c>
      <c r="D28" s="44">
        <f aca="true" t="shared" si="10" ref="D28:M28">SUM(D29,D31,D34,D35,D36,D38)</f>
        <v>1820000</v>
      </c>
      <c r="E28" s="44">
        <f t="shared" si="10"/>
        <v>4769500</v>
      </c>
      <c r="F28" s="44">
        <f t="shared" si="10"/>
        <v>2280000</v>
      </c>
      <c r="G28" s="44">
        <f t="shared" si="10"/>
        <v>2246800</v>
      </c>
      <c r="H28" s="44">
        <f t="shared" si="10"/>
        <v>2344000</v>
      </c>
      <c r="I28" s="44">
        <f t="shared" si="10"/>
        <v>2128000</v>
      </c>
      <c r="J28" s="44">
        <f t="shared" si="10"/>
        <v>2300000</v>
      </c>
      <c r="K28" s="44">
        <f t="shared" si="10"/>
        <v>2300000</v>
      </c>
      <c r="L28" s="44">
        <f t="shared" si="10"/>
        <v>2300000</v>
      </c>
      <c r="M28" s="44">
        <f t="shared" si="10"/>
        <v>900000</v>
      </c>
    </row>
    <row r="29" spans="1:13" ht="12.75">
      <c r="A29" s="86">
        <v>24</v>
      </c>
      <c r="B29" s="45" t="s">
        <v>49</v>
      </c>
      <c r="C29" s="46">
        <v>1994134</v>
      </c>
      <c r="D29" s="46">
        <v>1820000</v>
      </c>
      <c r="E29" s="46">
        <v>4769500</v>
      </c>
      <c r="F29" s="46">
        <v>2280000</v>
      </c>
      <c r="G29" s="46">
        <v>2246800</v>
      </c>
      <c r="H29" s="46">
        <v>2344000</v>
      </c>
      <c r="I29" s="46">
        <v>2128000</v>
      </c>
      <c r="J29" s="46">
        <v>2300000</v>
      </c>
      <c r="K29" s="46">
        <v>2300000</v>
      </c>
      <c r="L29" s="46">
        <v>2300000</v>
      </c>
      <c r="M29" s="46">
        <v>900000</v>
      </c>
    </row>
    <row r="30" spans="1:13" ht="63.75">
      <c r="A30" s="87">
        <v>25</v>
      </c>
      <c r="B30" s="15" t="s">
        <v>50</v>
      </c>
      <c r="C30" s="47"/>
      <c r="D30" s="48"/>
      <c r="E30" s="49"/>
      <c r="F30" s="49"/>
      <c r="G30" s="50"/>
      <c r="H30" s="51"/>
      <c r="I30" s="52"/>
      <c r="J30" s="51"/>
      <c r="K30" s="52"/>
      <c r="L30" s="51"/>
      <c r="M30" s="51"/>
    </row>
    <row r="31" spans="1:13" ht="25.5">
      <c r="A31" s="90">
        <v>26</v>
      </c>
      <c r="B31" s="56" t="s">
        <v>53</v>
      </c>
      <c r="C31" s="47">
        <f>SUM(C32:C33)</f>
        <v>0</v>
      </c>
      <c r="D31" s="47">
        <f aca="true" t="shared" si="11" ref="D31:M31">SUM(D32:D33)</f>
        <v>0</v>
      </c>
      <c r="E31" s="47">
        <f t="shared" si="11"/>
        <v>0</v>
      </c>
      <c r="F31" s="47">
        <f t="shared" si="11"/>
        <v>0</v>
      </c>
      <c r="G31" s="47">
        <f t="shared" si="11"/>
        <v>0</v>
      </c>
      <c r="H31" s="47">
        <f t="shared" si="11"/>
        <v>0</v>
      </c>
      <c r="I31" s="47">
        <f t="shared" si="11"/>
        <v>0</v>
      </c>
      <c r="J31" s="47">
        <f t="shared" si="11"/>
        <v>0</v>
      </c>
      <c r="K31" s="47">
        <f t="shared" si="11"/>
        <v>0</v>
      </c>
      <c r="L31" s="47">
        <f t="shared" si="11"/>
        <v>0</v>
      </c>
      <c r="M31" s="47">
        <f t="shared" si="11"/>
        <v>0</v>
      </c>
    </row>
    <row r="32" spans="1:13" ht="63.75">
      <c r="A32" s="86">
        <v>27</v>
      </c>
      <c r="B32" s="6" t="s">
        <v>50</v>
      </c>
      <c r="C32" s="47"/>
      <c r="D32" s="48"/>
      <c r="E32" s="49"/>
      <c r="F32" s="49"/>
      <c r="G32" s="50"/>
      <c r="H32" s="51"/>
      <c r="I32" s="52"/>
      <c r="J32" s="51"/>
      <c r="K32" s="52"/>
      <c r="L32" s="51"/>
      <c r="M32" s="51"/>
    </row>
    <row r="33" spans="1:13" ht="76.5">
      <c r="A33" s="86">
        <v>28</v>
      </c>
      <c r="B33" s="7" t="s">
        <v>42</v>
      </c>
      <c r="C33" s="47"/>
      <c r="D33" s="48"/>
      <c r="E33" s="49"/>
      <c r="F33" s="49"/>
      <c r="G33" s="50"/>
      <c r="H33" s="51"/>
      <c r="I33" s="52"/>
      <c r="J33" s="51"/>
      <c r="K33" s="52"/>
      <c r="L33" s="51"/>
      <c r="M33" s="51"/>
    </row>
    <row r="34" spans="1:13" ht="12.75">
      <c r="A34" s="86">
        <v>29</v>
      </c>
      <c r="B34" s="54" t="s">
        <v>62</v>
      </c>
      <c r="C34" s="46"/>
      <c r="D34" s="48"/>
      <c r="E34" s="49"/>
      <c r="F34" s="49"/>
      <c r="G34" s="50"/>
      <c r="H34" s="51"/>
      <c r="I34" s="52"/>
      <c r="J34" s="51"/>
      <c r="K34" s="52"/>
      <c r="L34" s="51"/>
      <c r="M34" s="51"/>
    </row>
    <row r="35" spans="1:13" ht="12.75">
      <c r="A35" s="88">
        <v>30</v>
      </c>
      <c r="B35" s="54" t="s">
        <v>63</v>
      </c>
      <c r="C35" s="46"/>
      <c r="D35" s="48"/>
      <c r="E35" s="49"/>
      <c r="F35" s="49"/>
      <c r="G35" s="50"/>
      <c r="H35" s="51"/>
      <c r="I35" s="52"/>
      <c r="J35" s="51"/>
      <c r="K35" s="52"/>
      <c r="L35" s="51"/>
      <c r="M35" s="51"/>
    </row>
    <row r="36" spans="1:13" ht="38.25">
      <c r="A36" s="88">
        <v>31</v>
      </c>
      <c r="B36" s="45" t="s">
        <v>54</v>
      </c>
      <c r="C36" s="46">
        <f>SUM(C37)</f>
        <v>0</v>
      </c>
      <c r="D36" s="46">
        <f aca="true" t="shared" si="12" ref="D36:M36">SUM(D37)</f>
        <v>0</v>
      </c>
      <c r="E36" s="46">
        <f t="shared" si="12"/>
        <v>0</v>
      </c>
      <c r="F36" s="46">
        <f t="shared" si="12"/>
        <v>0</v>
      </c>
      <c r="G36" s="46">
        <f t="shared" si="12"/>
        <v>0</v>
      </c>
      <c r="H36" s="46">
        <f t="shared" si="12"/>
        <v>0</v>
      </c>
      <c r="I36" s="46">
        <f t="shared" si="12"/>
        <v>0</v>
      </c>
      <c r="J36" s="46">
        <f t="shared" si="12"/>
        <v>0</v>
      </c>
      <c r="K36" s="46">
        <f t="shared" si="12"/>
        <v>0</v>
      </c>
      <c r="L36" s="46">
        <f t="shared" si="12"/>
        <v>0</v>
      </c>
      <c r="M36" s="46">
        <f t="shared" si="12"/>
        <v>0</v>
      </c>
    </row>
    <row r="37" spans="1:13" ht="63.75">
      <c r="A37" s="88">
        <v>32</v>
      </c>
      <c r="B37" s="6" t="s">
        <v>51</v>
      </c>
      <c r="C37" s="47"/>
      <c r="D37" s="48"/>
      <c r="E37" s="49"/>
      <c r="F37" s="49"/>
      <c r="G37" s="50"/>
      <c r="H37" s="51"/>
      <c r="I37" s="52"/>
      <c r="J37" s="51"/>
      <c r="K37" s="52"/>
      <c r="L37" s="51"/>
      <c r="M37" s="51"/>
    </row>
    <row r="38" spans="1:13" ht="25.5">
      <c r="A38" s="88">
        <v>33</v>
      </c>
      <c r="B38" s="45" t="s">
        <v>57</v>
      </c>
      <c r="C38" s="46">
        <v>130</v>
      </c>
      <c r="D38" s="48"/>
      <c r="E38" s="49"/>
      <c r="F38" s="49"/>
      <c r="G38" s="50"/>
      <c r="H38" s="51"/>
      <c r="I38" s="52"/>
      <c r="J38" s="51"/>
      <c r="K38" s="52"/>
      <c r="L38" s="51"/>
      <c r="M38" s="51"/>
    </row>
    <row r="39" spans="1:13" ht="13.5" thickBot="1">
      <c r="A39" s="91">
        <v>34</v>
      </c>
      <c r="B39" s="57" t="s">
        <v>27</v>
      </c>
      <c r="C39" s="58"/>
      <c r="D39" s="59"/>
      <c r="E39" s="58"/>
      <c r="F39" s="58"/>
      <c r="G39" s="60"/>
      <c r="H39" s="36"/>
      <c r="I39" s="37"/>
      <c r="J39" s="36"/>
      <c r="K39" s="37"/>
      <c r="L39" s="36"/>
      <c r="M39" s="36"/>
    </row>
    <row r="40" spans="1:13" ht="26.25" thickBot="1">
      <c r="A40" s="85">
        <v>35</v>
      </c>
      <c r="B40" s="43" t="s">
        <v>64</v>
      </c>
      <c r="C40" s="23">
        <f>SUM(C41,C42,C43,C44,C45,C48)</f>
        <v>9243800</v>
      </c>
      <c r="D40" s="23">
        <f aca="true" t="shared" si="13" ref="D40:M40">SUM(D41,D42,D43,D44,D45,D48)</f>
        <v>11566300</v>
      </c>
      <c r="E40" s="23">
        <f t="shared" si="13"/>
        <v>16796800</v>
      </c>
      <c r="F40" s="23">
        <f t="shared" si="13"/>
        <v>14516800</v>
      </c>
      <c r="G40" s="23">
        <f t="shared" si="13"/>
        <v>12272000</v>
      </c>
      <c r="H40" s="23">
        <f t="shared" si="13"/>
        <v>9928000</v>
      </c>
      <c r="I40" s="23">
        <f t="shared" si="13"/>
        <v>7800000</v>
      </c>
      <c r="J40" s="23">
        <f t="shared" si="13"/>
        <v>5500000</v>
      </c>
      <c r="K40" s="23">
        <f t="shared" si="13"/>
        <v>3200000</v>
      </c>
      <c r="L40" s="23">
        <f t="shared" si="13"/>
        <v>900000</v>
      </c>
      <c r="M40" s="23">
        <f t="shared" si="13"/>
        <v>0</v>
      </c>
    </row>
    <row r="41" spans="1:13" ht="25.5">
      <c r="A41" s="90">
        <v>36</v>
      </c>
      <c r="B41" s="45" t="s">
        <v>7</v>
      </c>
      <c r="C41" s="49"/>
      <c r="D41" s="48"/>
      <c r="E41" s="49"/>
      <c r="F41" s="49"/>
      <c r="G41" s="50"/>
      <c r="H41" s="30"/>
      <c r="I41" s="39"/>
      <c r="J41" s="30"/>
      <c r="K41" s="39"/>
      <c r="L41" s="30"/>
      <c r="M41" s="30"/>
    </row>
    <row r="42" spans="1:13" ht="12.75">
      <c r="A42" s="90">
        <v>37</v>
      </c>
      <c r="B42" s="61" t="s">
        <v>8</v>
      </c>
      <c r="C42" s="49">
        <v>9243800</v>
      </c>
      <c r="D42" s="48">
        <v>11566300</v>
      </c>
      <c r="E42" s="49">
        <v>16796800</v>
      </c>
      <c r="F42" s="49">
        <v>14516800</v>
      </c>
      <c r="G42" s="50">
        <v>12272000</v>
      </c>
      <c r="H42" s="51">
        <v>9928000</v>
      </c>
      <c r="I42" s="52">
        <v>7800000</v>
      </c>
      <c r="J42" s="51">
        <v>5500000</v>
      </c>
      <c r="K42" s="52">
        <v>3200000</v>
      </c>
      <c r="L42" s="51">
        <v>900000</v>
      </c>
      <c r="M42" s="51"/>
    </row>
    <row r="43" spans="1:13" ht="12.75">
      <c r="A43" s="90">
        <v>38</v>
      </c>
      <c r="B43" s="62" t="s">
        <v>9</v>
      </c>
      <c r="C43" s="63"/>
      <c r="D43" s="48"/>
      <c r="E43" s="49"/>
      <c r="F43" s="49"/>
      <c r="G43" s="50"/>
      <c r="H43" s="51"/>
      <c r="I43" s="52"/>
      <c r="J43" s="51"/>
      <c r="K43" s="52"/>
      <c r="L43" s="51"/>
      <c r="M43" s="51"/>
    </row>
    <row r="44" spans="1:13" ht="14.25">
      <c r="A44" s="90">
        <v>39</v>
      </c>
      <c r="B44" s="62" t="s">
        <v>65</v>
      </c>
      <c r="C44" s="63"/>
      <c r="D44" s="48"/>
      <c r="E44" s="49"/>
      <c r="F44" s="49"/>
      <c r="G44" s="50"/>
      <c r="H44" s="51"/>
      <c r="I44" s="52"/>
      <c r="J44" s="51"/>
      <c r="K44" s="52"/>
      <c r="L44" s="51"/>
      <c r="M44" s="51"/>
    </row>
    <row r="45" spans="1:13" ht="25.5">
      <c r="A45" s="90">
        <v>40</v>
      </c>
      <c r="B45" s="64" t="s">
        <v>66</v>
      </c>
      <c r="C45" s="63">
        <f>SUM(C46:C47)</f>
        <v>0</v>
      </c>
      <c r="D45" s="63">
        <f aca="true" t="shared" si="14" ref="D45:M45">SUM(D46:D47)</f>
        <v>0</v>
      </c>
      <c r="E45" s="63">
        <f t="shared" si="14"/>
        <v>0</v>
      </c>
      <c r="F45" s="63">
        <f t="shared" si="14"/>
        <v>0</v>
      </c>
      <c r="G45" s="63">
        <f t="shared" si="14"/>
        <v>0</v>
      </c>
      <c r="H45" s="63">
        <f t="shared" si="14"/>
        <v>0</v>
      </c>
      <c r="I45" s="63">
        <f t="shared" si="14"/>
        <v>0</v>
      </c>
      <c r="J45" s="63">
        <f t="shared" si="14"/>
        <v>0</v>
      </c>
      <c r="K45" s="63">
        <f t="shared" si="14"/>
        <v>0</v>
      </c>
      <c r="L45" s="63">
        <f t="shared" si="14"/>
        <v>0</v>
      </c>
      <c r="M45" s="63">
        <f t="shared" si="14"/>
        <v>0</v>
      </c>
    </row>
    <row r="46" spans="1:13" ht="51">
      <c r="A46" s="90">
        <v>41</v>
      </c>
      <c r="B46" s="8" t="s">
        <v>22</v>
      </c>
      <c r="C46" s="63"/>
      <c r="D46" s="65"/>
      <c r="E46" s="66"/>
      <c r="F46" s="66"/>
      <c r="G46" s="67"/>
      <c r="H46" s="51"/>
      <c r="I46" s="52"/>
      <c r="J46" s="51"/>
      <c r="K46" s="52"/>
      <c r="L46" s="51"/>
      <c r="M46" s="51"/>
    </row>
    <row r="47" spans="1:13" ht="51">
      <c r="A47" s="90">
        <v>42</v>
      </c>
      <c r="B47" s="8" t="s">
        <v>55</v>
      </c>
      <c r="C47" s="63"/>
      <c r="D47" s="65"/>
      <c r="E47" s="66"/>
      <c r="F47" s="66"/>
      <c r="G47" s="67"/>
      <c r="H47" s="51"/>
      <c r="I47" s="52"/>
      <c r="J47" s="51"/>
      <c r="K47" s="52"/>
      <c r="L47" s="51"/>
      <c r="M47" s="51"/>
    </row>
    <row r="48" spans="1:13" ht="63.75">
      <c r="A48" s="94">
        <v>43</v>
      </c>
      <c r="B48" s="68" t="s">
        <v>67</v>
      </c>
      <c r="C48" s="63">
        <f>SUM(C49:C51)</f>
        <v>0</v>
      </c>
      <c r="D48" s="63">
        <f aca="true" t="shared" si="15" ref="D48:M48">SUM(D49:D51)</f>
        <v>0</v>
      </c>
      <c r="E48" s="63">
        <f t="shared" si="15"/>
        <v>0</v>
      </c>
      <c r="F48" s="63">
        <f t="shared" si="15"/>
        <v>0</v>
      </c>
      <c r="G48" s="63">
        <f t="shared" si="15"/>
        <v>0</v>
      </c>
      <c r="H48" s="63">
        <f t="shared" si="15"/>
        <v>0</v>
      </c>
      <c r="I48" s="63">
        <f t="shared" si="15"/>
        <v>0</v>
      </c>
      <c r="J48" s="63">
        <f t="shared" si="15"/>
        <v>0</v>
      </c>
      <c r="K48" s="63">
        <f t="shared" si="15"/>
        <v>0</v>
      </c>
      <c r="L48" s="63">
        <f t="shared" si="15"/>
        <v>0</v>
      </c>
      <c r="M48" s="63">
        <f t="shared" si="15"/>
        <v>0</v>
      </c>
    </row>
    <row r="49" spans="1:13" ht="12.75">
      <c r="A49" s="95"/>
      <c r="B49" s="9" t="s">
        <v>10</v>
      </c>
      <c r="C49" s="63"/>
      <c r="D49" s="65"/>
      <c r="E49" s="66"/>
      <c r="F49" s="66"/>
      <c r="G49" s="67"/>
      <c r="H49" s="51"/>
      <c r="I49" s="52"/>
      <c r="J49" s="51"/>
      <c r="K49" s="52"/>
      <c r="L49" s="51"/>
      <c r="M49" s="51"/>
    </row>
    <row r="50" spans="1:13" ht="12.75">
      <c r="A50" s="95"/>
      <c r="B50" s="9" t="s">
        <v>11</v>
      </c>
      <c r="C50" s="63"/>
      <c r="D50" s="65"/>
      <c r="E50" s="66"/>
      <c r="F50" s="66"/>
      <c r="G50" s="67"/>
      <c r="H50" s="51"/>
      <c r="I50" s="52"/>
      <c r="J50" s="51"/>
      <c r="K50" s="52"/>
      <c r="L50" s="51"/>
      <c r="M50" s="51"/>
    </row>
    <row r="51" spans="1:13" ht="26.25" thickBot="1">
      <c r="A51" s="95"/>
      <c r="B51" s="8" t="s">
        <v>24</v>
      </c>
      <c r="C51" s="69"/>
      <c r="D51" s="70"/>
      <c r="E51" s="71"/>
      <c r="F51" s="71"/>
      <c r="G51" s="72"/>
      <c r="H51" s="36"/>
      <c r="I51" s="37"/>
      <c r="J51" s="36"/>
      <c r="K51" s="37"/>
      <c r="L51" s="36"/>
      <c r="M51" s="36"/>
    </row>
    <row r="52" spans="1:13" ht="26.25" thickBot="1">
      <c r="A52" s="85">
        <v>44</v>
      </c>
      <c r="B52" s="43" t="s">
        <v>68</v>
      </c>
      <c r="C52" s="83">
        <f>C40/C6</f>
        <v>0.14202507712563356</v>
      </c>
      <c r="D52" s="83">
        <f aca="true" t="shared" si="16" ref="D52:M52">D40/D6</f>
        <v>0.15239746377985977</v>
      </c>
      <c r="E52" s="83">
        <f t="shared" si="16"/>
        <v>0.15979301948387847</v>
      </c>
      <c r="F52" s="83">
        <f t="shared" si="16"/>
        <v>0.17915715867172333</v>
      </c>
      <c r="G52" s="83">
        <f t="shared" si="16"/>
        <v>0.15926326102843577</v>
      </c>
      <c r="H52" s="83">
        <f t="shared" si="16"/>
        <v>0.1305562033540688</v>
      </c>
      <c r="I52" s="83">
        <f t="shared" si="16"/>
        <v>0.09939182144458061</v>
      </c>
      <c r="J52" s="83">
        <f t="shared" si="16"/>
        <v>0.06784508815069129</v>
      </c>
      <c r="K52" s="83">
        <f t="shared" si="16"/>
        <v>0.03817553761178036</v>
      </c>
      <c r="L52" s="83">
        <f t="shared" si="16"/>
        <v>0.010373787384939713</v>
      </c>
      <c r="M52" s="83">
        <f t="shared" si="16"/>
        <v>0</v>
      </c>
    </row>
    <row r="53" spans="1:13" ht="39" thickBot="1">
      <c r="A53" s="92">
        <v>45</v>
      </c>
      <c r="B53" s="73" t="s">
        <v>69</v>
      </c>
      <c r="C53" s="84">
        <f>C40/C6</f>
        <v>0.14202507712563356</v>
      </c>
      <c r="D53" s="84">
        <f aca="true" t="shared" si="17" ref="D53:M53">D40/D6</f>
        <v>0.15239746377985977</v>
      </c>
      <c r="E53" s="84">
        <f t="shared" si="17"/>
        <v>0.15979301948387847</v>
      </c>
      <c r="F53" s="84">
        <f t="shared" si="17"/>
        <v>0.17915715867172333</v>
      </c>
      <c r="G53" s="84">
        <f t="shared" si="17"/>
        <v>0.15926326102843577</v>
      </c>
      <c r="H53" s="84">
        <f t="shared" si="17"/>
        <v>0.1305562033540688</v>
      </c>
      <c r="I53" s="84">
        <f t="shared" si="17"/>
        <v>0.09939182144458061</v>
      </c>
      <c r="J53" s="84">
        <f t="shared" si="17"/>
        <v>0.06784508815069129</v>
      </c>
      <c r="K53" s="84">
        <f t="shared" si="17"/>
        <v>0.03817553761178036</v>
      </c>
      <c r="L53" s="84">
        <f t="shared" si="17"/>
        <v>0.010373787384939713</v>
      </c>
      <c r="M53" s="84">
        <f t="shared" si="17"/>
        <v>0</v>
      </c>
    </row>
    <row r="54" spans="1:13" ht="51.75" thickBot="1">
      <c r="A54" s="85">
        <v>46</v>
      </c>
      <c r="B54" s="43" t="s">
        <v>70</v>
      </c>
      <c r="C54" s="23">
        <f>SUM(C55,C56,C57,C58,C59,C60)</f>
        <v>2517123</v>
      </c>
      <c r="D54" s="23">
        <f aca="true" t="shared" si="18" ref="D54:M54">SUM(D55,D56,D57,D58,D59,D60)</f>
        <v>2320000</v>
      </c>
      <c r="E54" s="23">
        <f t="shared" si="18"/>
        <v>5519500</v>
      </c>
      <c r="F54" s="23">
        <f t="shared" si="18"/>
        <v>3104001</v>
      </c>
      <c r="G54" s="23">
        <f t="shared" si="18"/>
        <v>2950341</v>
      </c>
      <c r="H54" s="23">
        <f t="shared" si="18"/>
        <v>2900640</v>
      </c>
      <c r="I54" s="23">
        <f t="shared" si="18"/>
        <v>2619549</v>
      </c>
      <c r="J54" s="23">
        <f t="shared" si="18"/>
        <v>2667739</v>
      </c>
      <c r="K54" s="23">
        <f t="shared" si="18"/>
        <v>2570180</v>
      </c>
      <c r="L54" s="23">
        <f t="shared" si="18"/>
        <v>2416028</v>
      </c>
      <c r="M54" s="23">
        <f t="shared" si="18"/>
        <v>934336</v>
      </c>
    </row>
    <row r="55" spans="1:13" ht="25.5">
      <c r="A55" s="90">
        <v>47</v>
      </c>
      <c r="B55" s="74" t="s">
        <v>71</v>
      </c>
      <c r="C55" s="63">
        <v>2517123</v>
      </c>
      <c r="D55" s="75">
        <v>2320000</v>
      </c>
      <c r="E55" s="63">
        <v>5519500</v>
      </c>
      <c r="F55" s="63">
        <v>3104001</v>
      </c>
      <c r="G55" s="76">
        <v>2950341</v>
      </c>
      <c r="H55" s="30">
        <v>2900640</v>
      </c>
      <c r="I55" s="39">
        <v>2619549</v>
      </c>
      <c r="J55" s="30">
        <v>2667739</v>
      </c>
      <c r="K55" s="39">
        <v>2570180</v>
      </c>
      <c r="L55" s="30">
        <v>2416028</v>
      </c>
      <c r="M55" s="30">
        <v>934336</v>
      </c>
    </row>
    <row r="56" spans="1:13" ht="25.5">
      <c r="A56" s="90">
        <v>48</v>
      </c>
      <c r="B56" s="74" t="s">
        <v>72</v>
      </c>
      <c r="C56" s="63"/>
      <c r="D56" s="75"/>
      <c r="E56" s="63"/>
      <c r="F56" s="63"/>
      <c r="G56" s="76"/>
      <c r="H56" s="51"/>
      <c r="I56" s="52"/>
      <c r="J56" s="51"/>
      <c r="K56" s="52"/>
      <c r="L56" s="51"/>
      <c r="M56" s="51"/>
    </row>
    <row r="57" spans="1:13" ht="38.25">
      <c r="A57" s="90">
        <v>49</v>
      </c>
      <c r="B57" s="74" t="s">
        <v>73</v>
      </c>
      <c r="C57" s="63"/>
      <c r="D57" s="75"/>
      <c r="E57" s="63"/>
      <c r="F57" s="63"/>
      <c r="G57" s="76"/>
      <c r="H57" s="51"/>
      <c r="I57" s="52"/>
      <c r="J57" s="51"/>
      <c r="K57" s="52"/>
      <c r="L57" s="51"/>
      <c r="M57" s="51"/>
    </row>
    <row r="58" spans="1:13" ht="65.25" customHeight="1">
      <c r="A58" s="90">
        <v>50</v>
      </c>
      <c r="B58" s="77" t="s">
        <v>74</v>
      </c>
      <c r="C58" s="69"/>
      <c r="D58" s="78"/>
      <c r="E58" s="69"/>
      <c r="F58" s="69"/>
      <c r="G58" s="79"/>
      <c r="H58" s="51"/>
      <c r="I58" s="52"/>
      <c r="J58" s="51"/>
      <c r="K58" s="52"/>
      <c r="L58" s="51"/>
      <c r="M58" s="51"/>
    </row>
    <row r="59" spans="1:13" ht="63.75">
      <c r="A59" s="90">
        <v>51</v>
      </c>
      <c r="B59" s="74" t="s">
        <v>75</v>
      </c>
      <c r="C59" s="63"/>
      <c r="D59" s="75"/>
      <c r="E59" s="63"/>
      <c r="F59" s="63"/>
      <c r="G59" s="76"/>
      <c r="H59" s="51"/>
      <c r="I59" s="52"/>
      <c r="J59" s="51"/>
      <c r="K59" s="52"/>
      <c r="L59" s="51"/>
      <c r="M59" s="51"/>
    </row>
    <row r="60" spans="1:13" ht="63.75">
      <c r="A60" s="94">
        <v>52</v>
      </c>
      <c r="B60" s="74" t="s">
        <v>76</v>
      </c>
      <c r="C60" s="63">
        <f>SUM(C61:C64)</f>
        <v>0</v>
      </c>
      <c r="D60" s="63">
        <f aca="true" t="shared" si="19" ref="D60:M60">SUM(D61:D64)</f>
        <v>0</v>
      </c>
      <c r="E60" s="63">
        <f t="shared" si="19"/>
        <v>0</v>
      </c>
      <c r="F60" s="63">
        <f t="shared" si="19"/>
        <v>0</v>
      </c>
      <c r="G60" s="63">
        <f t="shared" si="19"/>
        <v>0</v>
      </c>
      <c r="H60" s="63">
        <f t="shared" si="19"/>
        <v>0</v>
      </c>
      <c r="I60" s="63">
        <f t="shared" si="19"/>
        <v>0</v>
      </c>
      <c r="J60" s="63">
        <f t="shared" si="19"/>
        <v>0</v>
      </c>
      <c r="K60" s="63">
        <f t="shared" si="19"/>
        <v>0</v>
      </c>
      <c r="L60" s="63">
        <f t="shared" si="19"/>
        <v>0</v>
      </c>
      <c r="M60" s="63">
        <f t="shared" si="19"/>
        <v>0</v>
      </c>
    </row>
    <row r="61" spans="1:13" ht="25.5">
      <c r="A61" s="95"/>
      <c r="B61" s="10" t="s">
        <v>12</v>
      </c>
      <c r="C61" s="63"/>
      <c r="D61" s="75"/>
      <c r="E61" s="63"/>
      <c r="F61" s="63"/>
      <c r="G61" s="76"/>
      <c r="H61" s="51"/>
      <c r="I61" s="52"/>
      <c r="J61" s="51"/>
      <c r="K61" s="52"/>
      <c r="L61" s="51"/>
      <c r="M61" s="51"/>
    </row>
    <row r="62" spans="1:13" ht="25.5">
      <c r="A62" s="95"/>
      <c r="B62" s="10" t="s">
        <v>13</v>
      </c>
      <c r="C62" s="63"/>
      <c r="D62" s="75"/>
      <c r="E62" s="63"/>
      <c r="F62" s="63"/>
      <c r="G62" s="76"/>
      <c r="H62" s="51"/>
      <c r="I62" s="52"/>
      <c r="J62" s="51"/>
      <c r="K62" s="52"/>
      <c r="L62" s="51"/>
      <c r="M62" s="51"/>
    </row>
    <row r="63" spans="1:13" ht="38.25">
      <c r="A63" s="95"/>
      <c r="B63" s="11" t="s">
        <v>31</v>
      </c>
      <c r="C63" s="63"/>
      <c r="D63" s="63"/>
      <c r="E63" s="63"/>
      <c r="F63" s="63"/>
      <c r="G63" s="76"/>
      <c r="H63" s="51"/>
      <c r="I63" s="52"/>
      <c r="J63" s="51"/>
      <c r="K63" s="52"/>
      <c r="L63" s="51"/>
      <c r="M63" s="51"/>
    </row>
    <row r="64" spans="1:13" ht="51.75" customHeight="1" thickBot="1">
      <c r="A64" s="96"/>
      <c r="B64" s="12" t="s">
        <v>52</v>
      </c>
      <c r="C64" s="80"/>
      <c r="D64" s="81"/>
      <c r="E64" s="80"/>
      <c r="F64" s="80"/>
      <c r="G64" s="82"/>
      <c r="H64" s="36"/>
      <c r="I64" s="37"/>
      <c r="J64" s="36"/>
      <c r="K64" s="37"/>
      <c r="L64" s="36"/>
      <c r="M64" s="36"/>
    </row>
    <row r="65" spans="1:13" ht="39" thickBot="1">
      <c r="A65" s="85">
        <v>53</v>
      </c>
      <c r="B65" s="43" t="s">
        <v>77</v>
      </c>
      <c r="C65" s="83">
        <f>C54/C6</f>
        <v>0.038673985613027775</v>
      </c>
      <c r="D65" s="83">
        <f aca="true" t="shared" si="20" ref="D65:M65">D54/D6</f>
        <v>0.03056829893477384</v>
      </c>
      <c r="E65" s="83">
        <f t="shared" si="20"/>
        <v>0.05250866659371233</v>
      </c>
      <c r="F65" s="83">
        <f t="shared" si="20"/>
        <v>0.038307615981083155</v>
      </c>
      <c r="G65" s="83">
        <f t="shared" si="20"/>
        <v>0.038288863168668204</v>
      </c>
      <c r="H65" s="83">
        <f t="shared" si="20"/>
        <v>0.03814429348277056</v>
      </c>
      <c r="I65" s="83">
        <f t="shared" si="20"/>
        <v>0.03337971108632432</v>
      </c>
      <c r="J65" s="83">
        <f t="shared" si="20"/>
        <v>0.03290781593055219</v>
      </c>
      <c r="K65" s="83">
        <f t="shared" si="20"/>
        <v>0.030661876018451766</v>
      </c>
      <c r="L65" s="83">
        <f t="shared" si="20"/>
        <v>0.02784817865340125</v>
      </c>
      <c r="M65" s="83">
        <f t="shared" si="20"/>
        <v>0.010395327193973715</v>
      </c>
    </row>
    <row r="66" spans="1:13" ht="55.5" customHeight="1" thickBot="1">
      <c r="A66" s="92">
        <v>54</v>
      </c>
      <c r="B66" s="73" t="s">
        <v>78</v>
      </c>
      <c r="C66" s="84">
        <f>C54/C6</f>
        <v>0.038673985613027775</v>
      </c>
      <c r="D66" s="84">
        <f aca="true" t="shared" si="21" ref="D66:M66">D54/D6</f>
        <v>0.03056829893477384</v>
      </c>
      <c r="E66" s="84">
        <f t="shared" si="21"/>
        <v>0.05250866659371233</v>
      </c>
      <c r="F66" s="84">
        <f t="shared" si="21"/>
        <v>0.038307615981083155</v>
      </c>
      <c r="G66" s="84">
        <f t="shared" si="21"/>
        <v>0.038288863168668204</v>
      </c>
      <c r="H66" s="84">
        <f t="shared" si="21"/>
        <v>0.03814429348277056</v>
      </c>
      <c r="I66" s="84">
        <f t="shared" si="21"/>
        <v>0.03337971108632432</v>
      </c>
      <c r="J66" s="84">
        <f t="shared" si="21"/>
        <v>0.03290781593055219</v>
      </c>
      <c r="K66" s="84">
        <f t="shared" si="21"/>
        <v>0.030661876018451766</v>
      </c>
      <c r="L66" s="84">
        <f t="shared" si="21"/>
        <v>0.02784817865340125</v>
      </c>
      <c r="M66" s="84">
        <f t="shared" si="21"/>
        <v>0.010395327193973715</v>
      </c>
    </row>
    <row r="67" spans="1:13" ht="54">
      <c r="A67" s="1"/>
      <c r="B67" s="13" t="s">
        <v>45</v>
      </c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</row>
  </sheetData>
  <sheetProtection/>
  <mergeCells count="7">
    <mergeCell ref="B1:C1"/>
    <mergeCell ref="A48:A51"/>
    <mergeCell ref="A60:A64"/>
    <mergeCell ref="D4:M4"/>
    <mergeCell ref="A4:A5"/>
    <mergeCell ref="B4:B5"/>
    <mergeCell ref="B2:M2"/>
  </mergeCells>
  <printOptions/>
  <pageMargins left="0.17" right="0.18" top="0.63" bottom="0.22" header="0.17" footer="0.22"/>
  <pageSetup cellComments="asDisplayed" errors="dash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Barbara Garncarska</cp:lastModifiedBy>
  <cp:lastPrinted>2007-11-14T19:00:29Z</cp:lastPrinted>
  <dcterms:created xsi:type="dcterms:W3CDTF">2007-11-14T08:29:06Z</dcterms:created>
  <dcterms:modified xsi:type="dcterms:W3CDTF">2007-12-11T07:15:02Z</dcterms:modified>
  <cp:category/>
  <cp:version/>
  <cp:contentType/>
  <cp:contentStatus/>
</cp:coreProperties>
</file>