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6615" activeTab="0"/>
  </bookViews>
  <sheets>
    <sheet name="Autopoprawka" sheetId="1" r:id="rId1"/>
  </sheets>
  <definedNames>
    <definedName name="_xlnm.Print_Area" localSheetId="0">'Autopoprawka'!$A$1:$X$46</definedName>
  </definedNames>
  <calcPr fullCalcOnLoad="1"/>
</workbook>
</file>

<file path=xl/sharedStrings.xml><?xml version="1.0" encoding="utf-8"?>
<sst xmlns="http://schemas.openxmlformats.org/spreadsheetml/2006/main" count="148" uniqueCount="100">
  <si>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</si>
  <si>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</si>
  <si>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</si>
  <si>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</si>
  <si>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</si>
  <si>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</si>
  <si>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</si>
  <si>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</si>
  <si>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</si>
  <si>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</si>
  <si>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</si>
  <si>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</si>
  <si>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</si>
  <si>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</si>
  <si>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</si>
  <si>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</si>
  <si>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</si>
  <si>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</si>
  <si>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</si>
  <si>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</si>
  <si>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</si>
  <si>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</si>
  <si>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</si>
  <si>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</si>
  <si>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</si>
  <si>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</si>
  <si>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</si>
  <si>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</si>
  <si>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</si>
  <si>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</si>
  <si>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</si>
  <si>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</si>
  <si>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</si>
  <si>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</si>
  <si>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</si>
  <si>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</si>
  <si>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</si>
  <si>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</si>
  <si>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</si>
  <si>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</si>
  <si>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</si>
  <si>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</si>
  <si>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</si>
  <si>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 xml:space="preserve">  rozchody z tytułu spłaty rat kapitałowych oraz wykupu 
  papierów wartościowych</t>
  </si>
  <si>
    <t>Wyszczególnienie</t>
  </si>
  <si>
    <t>Lp.</t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</si>
  <si>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</si>
  <si>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</si>
  <si>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</si>
  <si>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</si>
  <si>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</si>
  <si>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</si>
  <si>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 xml:space="preserve">  na wynagrodzenia i składki od nich naliczane</t>
    </r>
    <r>
      <rPr>
        <vertAlign val="superscript"/>
        <sz val="10"/>
        <color indexed="8"/>
        <rFont val="Arial"/>
        <family val="2"/>
      </rPr>
      <t>4)</t>
    </r>
  </si>
  <si>
    <r>
      <t xml:space="preserve">  związane z funkcjonowaniem organów JST</t>
    </r>
    <r>
      <rPr>
        <vertAlign val="superscript"/>
        <sz val="10"/>
        <color indexed="8"/>
        <rFont val="Arial"/>
        <family val="2"/>
      </rPr>
      <t>5)</t>
    </r>
  </si>
  <si>
    <r>
      <t>Inne przychody niezwiązane z zaciągnięciem długu</t>
    </r>
    <r>
      <rPr>
        <b/>
        <vertAlign val="superscript"/>
        <sz val="10"/>
        <color indexed="8"/>
        <rFont val="Arial"/>
        <family val="2"/>
      </rPr>
      <t>7)</t>
    </r>
  </si>
  <si>
    <r>
      <t>Wydatki majątkowe</t>
    </r>
    <r>
      <rPr>
        <b/>
        <vertAlign val="superscript"/>
        <sz val="10"/>
        <color indexed="8"/>
        <rFont val="Arial"/>
        <family val="2"/>
      </rPr>
      <t>8)</t>
    </r>
    <r>
      <rPr>
        <b/>
        <sz val="10"/>
        <color indexed="8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</si>
  <si>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10"/>
        <color indexed="8"/>
        <rFont val="Arial"/>
        <family val="2"/>
      </rPr>
      <t>9)</t>
    </r>
  </si>
  <si>
    <r>
      <t>Wynik finansowy budżetu (9-10+11)</t>
    </r>
    <r>
      <rPr>
        <b/>
        <vertAlign val="superscript"/>
        <sz val="10"/>
        <color indexed="8"/>
        <rFont val="Arial"/>
        <family val="2"/>
      </rPr>
      <t>10)</t>
    </r>
  </si>
  <si>
    <r>
      <t>Kwota długu</t>
    </r>
    <r>
      <rPr>
        <b/>
        <vertAlign val="superscript"/>
        <sz val="10"/>
        <color indexed="8"/>
        <rFont val="Arial"/>
        <family val="2"/>
      </rPr>
      <t>11)</t>
    </r>
    <r>
      <rPr>
        <b/>
        <sz val="10"/>
        <color indexed="8"/>
        <rFont val="Arial"/>
        <family val="2"/>
      </rPr>
      <t>, w tym:</t>
    </r>
  </si>
  <si>
    <r>
      <t xml:space="preserve">  łączna kwota wyłączeń z art. 243 ust. 3 pkt 1 ufp oraz
  z art. 170 ust. 3 sufp</t>
    </r>
    <r>
      <rPr>
        <vertAlign val="superscript"/>
        <sz val="10"/>
        <color indexed="8"/>
        <rFont val="Arial"/>
        <family val="2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</si>
  <si>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indexed="8"/>
        <rFont val="Arial"/>
        <family val="2"/>
      </rPr>
      <t>13)</t>
    </r>
  </si>
  <si>
    <r>
      <t>Planowana łączna kwota spłaty zobowiązań /dochody ogółem -max 15% z art. 169 sufp</t>
    </r>
    <r>
      <rPr>
        <b/>
        <vertAlign val="superscript"/>
        <sz val="10"/>
        <color indexed="8"/>
        <rFont val="Arial"/>
        <family val="2"/>
      </rPr>
      <t>17)</t>
    </r>
  </si>
  <si>
    <r>
      <t>Zadłużenie/dochody ogółem (13 –13a):1) - max 60% z art. 170 sufp</t>
    </r>
    <r>
      <rPr>
        <b/>
        <vertAlign val="superscript"/>
        <sz val="10"/>
        <color indexed="8"/>
        <rFont val="Arial"/>
        <family val="2"/>
      </rPr>
      <t>18)</t>
    </r>
  </si>
  <si>
    <t>d )</t>
  </si>
  <si>
    <r>
      <t>Wydatki bieżące</t>
    </r>
    <r>
      <rPr>
        <b/>
        <vertAlign val="superscript"/>
        <sz val="10"/>
        <color indexed="8"/>
        <rFont val="Arial"/>
        <family val="2"/>
      </rPr>
      <t>3)</t>
    </r>
    <r>
      <rPr>
        <b/>
        <sz val="10"/>
        <color indexed="8"/>
        <rFont val="Arial"/>
        <family val="2"/>
      </rPr>
      <t xml:space="preserve"> (bez odsetek i prowizji od: kredytów i pożyczek oraz wyemitowanych papierów wartościowych),
w tym:</t>
    </r>
  </si>
  <si>
    <t>Środki do dyspozycji (3+4+5) na  (7+8+9)</t>
  </si>
  <si>
    <r>
      <t xml:space="preserve">  wydatki bieżące objęte limitem art. 226 ust. 4 ufp</t>
    </r>
    <r>
      <rPr>
        <vertAlign val="superscript"/>
        <sz val="10"/>
        <color indexed="8"/>
        <rFont val="Arial"/>
        <family val="2"/>
      </rPr>
      <t>6)</t>
    </r>
  </si>
  <si>
    <r>
      <t>Planowana łączna kwota spłaty zobowiązań</t>
    </r>
    <r>
      <rPr>
        <b/>
        <vertAlign val="superscript"/>
        <sz val="10"/>
        <color indexed="8"/>
        <rFont val="Arial"/>
        <family val="2"/>
      </rPr>
      <t>14)</t>
    </r>
  </si>
  <si>
    <r>
      <t xml:space="preserve">  maksymalny dopuszczalny wskaźnik spłaty z art. 243 ufp</t>
    </r>
    <r>
      <rPr>
        <vertAlign val="superscript"/>
        <sz val="10"/>
        <color indexed="8"/>
        <rFont val="Arial"/>
        <family val="2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</si>
  <si>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indexed="8"/>
        <rFont val="Arial"/>
        <family val="2"/>
      </rPr>
      <t>16)</t>
    </r>
  </si>
  <si>
    <t>24.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</si>
  <si>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</si>
  <si>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</si>
  <si>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</si>
  <si>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</si>
  <si>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</si>
  <si>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</si>
  <si>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</si>
  <si>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</si>
  <si>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</si>
  <si>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</si>
  <si>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</si>
  <si>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21026 r.</t>
  </si>
  <si>
    <t>2027 r.</t>
  </si>
  <si>
    <t xml:space="preserve">Wieloletnia prognoza finansowa Powiatu Stargardzkiego na lata 2011-2028
 </t>
  </si>
  <si>
    <r>
      <t>Dochody ogółem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>, z tego:</t>
    </r>
  </si>
  <si>
    <t xml:space="preserve">
        (pieczęć  j.s.t.)</t>
  </si>
  <si>
    <t>Potencjalne spłaty kwot udzielonych poręczeń i gwarancji</t>
  </si>
  <si>
    <t xml:space="preserve">  kwota wyłączeń z art. 243 ust. 3 pkt 1 ufp oraz z art. 170  ust. 3 sufp przypadająca na dany rok budżetowy</t>
  </si>
  <si>
    <t xml:space="preserve"> -  nadwyżka budżetowa z lat ubiegłych plus wolne środki,  zgodnie z art. 217 ufp, angażowane na pokrycie 
    deficytu budżetu roku bieżącego</t>
  </si>
  <si>
    <t>2028 r.                          ostatni rok prognozy</t>
  </si>
  <si>
    <t>2028 r.                            ostatni rok prognozy</t>
  </si>
  <si>
    <t>Zgodny z art. 243</t>
  </si>
  <si>
    <t>Niezgodny z art. 243</t>
  </si>
  <si>
    <t>Wykonanie za rok 2008</t>
  </si>
  <si>
    <t>Wykonanie za rok 2009</t>
  </si>
  <si>
    <t>Plan na                                 30-09-2010 roku</t>
  </si>
  <si>
    <t>Przewidywane wykonanie za 2010 rok</t>
  </si>
  <si>
    <t>4,24/5,34</t>
  </si>
  <si>
    <t>2026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</si>
</sst>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51">
      <alignment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5" borderId="10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vertical="center" wrapText="1"/>
    </xf>
    <xf numFmtId="3" fontId="44" fillId="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4" fontId="44" fillId="3" borderId="10" xfId="0" applyNumberFormat="1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4" fillId="3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45" fillId="34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4" fontId="44" fillId="34" borderId="12" xfId="0" applyNumberFormat="1" applyFont="1" applyFill="1" applyBorder="1" applyAlignment="1">
      <alignment horizontal="right" vertical="center" wrapText="1"/>
    </xf>
    <xf numFmtId="4" fontId="45" fillId="8" borderId="10" xfId="0" applyNumberFormat="1" applyFont="1" applyFill="1" applyBorder="1" applyAlignment="1">
      <alignment horizontal="right" vertical="center" wrapText="1"/>
    </xf>
    <xf numFmtId="0" fontId="45" fillId="5" borderId="10" xfId="0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5" fillId="33" borderId="10" xfId="0" applyNumberFormat="1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3" fontId="45" fillId="33" borderId="11" xfId="0" applyNumberFormat="1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3" fontId="44" fillId="34" borderId="12" xfId="0" applyNumberFormat="1" applyFont="1" applyFill="1" applyBorder="1" applyAlignment="1">
      <alignment vertical="center" wrapText="1"/>
    </xf>
    <xf numFmtId="4" fontId="45" fillId="33" borderId="10" xfId="0" applyNumberFormat="1" applyFont="1" applyFill="1" applyBorder="1" applyAlignment="1">
      <alignment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4" fontId="45" fillId="33" borderId="0" xfId="0" applyNumberFormat="1" applyFont="1" applyFill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4" fontId="44" fillId="8" borderId="10" xfId="0" applyNumberFormat="1" applyFont="1" applyFill="1" applyBorder="1" applyAlignment="1">
      <alignment vertical="center" wrapText="1"/>
    </xf>
    <xf numFmtId="4" fontId="45" fillId="8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44" fillId="34" borderId="10" xfId="0" applyNumberFormat="1" applyFont="1" applyFill="1" applyBorder="1" applyAlignment="1">
      <alignment vertical="center" wrapText="1"/>
    </xf>
    <xf numFmtId="4" fontId="44" fillId="7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3" fontId="45" fillId="8" borderId="10" xfId="0" applyNumberFormat="1" applyFont="1" applyFill="1" applyBorder="1" applyAlignment="1">
      <alignment vertical="center" wrapText="1"/>
    </xf>
    <xf numFmtId="4" fontId="44" fillId="8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4" fontId="44" fillId="7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8" fillId="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D13">
      <selection activeCell="I24" sqref="I24:X24"/>
    </sheetView>
  </sheetViews>
  <sheetFormatPr defaultColWidth="8.796875" defaultRowHeight="14.25"/>
  <cols>
    <col min="1" max="1" width="5.5" style="1" customWidth="1"/>
    <col min="2" max="2" width="41.5" style="0" customWidth="1"/>
    <col min="3" max="6" width="14.3984375" style="0" customWidth="1"/>
    <col min="7" max="7" width="12.8984375" style="0" customWidth="1"/>
    <col min="8" max="8" width="12.5" style="0" customWidth="1"/>
    <col min="9" max="9" width="12.69921875" style="0" customWidth="1"/>
    <col min="10" max="10" width="12.59765625" style="0" customWidth="1"/>
    <col min="11" max="12" width="12.69921875" style="0" customWidth="1"/>
    <col min="13" max="13" width="12.5" style="0" customWidth="1"/>
    <col min="14" max="14" width="12.59765625" style="0" customWidth="1"/>
    <col min="15" max="15" width="12.5" style="0" customWidth="1"/>
    <col min="16" max="16" width="12.8984375" style="0" customWidth="1"/>
    <col min="17" max="17" width="12.59765625" style="0" customWidth="1"/>
    <col min="18" max="18" width="12.5" style="0" customWidth="1"/>
    <col min="19" max="19" width="12.8984375" style="0" customWidth="1"/>
    <col min="20" max="20" width="12.69921875" style="0" customWidth="1"/>
    <col min="21" max="21" width="12.8984375" style="0" customWidth="1"/>
    <col min="22" max="22" width="12.5" style="0" customWidth="1"/>
    <col min="23" max="23" width="12.59765625" style="0" customWidth="1"/>
    <col min="24" max="24" width="12.5" style="0" customWidth="1"/>
  </cols>
  <sheetData>
    <row r="1" spans="1:12" ht="14.25" customHeight="1">
      <c r="A1" s="73" t="s">
        <v>86</v>
      </c>
      <c r="B1" s="73"/>
      <c r="C1" s="20"/>
      <c r="D1" s="20"/>
      <c r="E1" s="20"/>
      <c r="F1" s="20"/>
      <c r="K1" s="74"/>
      <c r="L1" s="74"/>
    </row>
    <row r="2" spans="2:12" ht="14.25" customHeight="1">
      <c r="B2" s="3"/>
      <c r="C2" s="3"/>
      <c r="D2" s="3"/>
      <c r="E2" s="3"/>
      <c r="F2" s="3"/>
      <c r="G2" s="75"/>
      <c r="H2" s="75"/>
      <c r="I2" s="75"/>
      <c r="J2" s="75"/>
      <c r="K2" s="75"/>
      <c r="L2" s="75"/>
    </row>
    <row r="3" spans="1:24" ht="18" customHeight="1">
      <c r="A3" s="76" t="s">
        <v>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2:6" ht="14.25">
      <c r="B4" s="12"/>
      <c r="C4" s="12"/>
      <c r="D4" s="12"/>
      <c r="E4" s="12"/>
      <c r="F4" s="12"/>
    </row>
    <row r="5" spans="1:24" ht="39.75" customHeight="1">
      <c r="A5" s="4" t="s">
        <v>45</v>
      </c>
      <c r="B5" s="4" t="s">
        <v>44</v>
      </c>
      <c r="C5" s="5" t="s">
        <v>94</v>
      </c>
      <c r="D5" s="5" t="s">
        <v>95</v>
      </c>
      <c r="E5" s="5" t="s">
        <v>96</v>
      </c>
      <c r="F5" s="5" t="s">
        <v>97</v>
      </c>
      <c r="G5" s="5" t="s">
        <v>46</v>
      </c>
      <c r="H5" s="4" t="s">
        <v>47</v>
      </c>
      <c r="I5" s="4" t="s">
        <v>48</v>
      </c>
      <c r="J5" s="5" t="s">
        <v>49</v>
      </c>
      <c r="K5" s="5" t="s">
        <v>71</v>
      </c>
      <c r="L5" s="4" t="s">
        <v>72</v>
      </c>
      <c r="M5" s="4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5" t="s">
        <v>78</v>
      </c>
      <c r="S5" s="4" t="s">
        <v>79</v>
      </c>
      <c r="T5" s="4" t="s">
        <v>80</v>
      </c>
      <c r="U5" s="4" t="s">
        <v>81</v>
      </c>
      <c r="V5" s="4" t="s">
        <v>82</v>
      </c>
      <c r="W5" s="4" t="s">
        <v>83</v>
      </c>
      <c r="X5" s="14" t="s">
        <v>91</v>
      </c>
    </row>
    <row r="6" spans="1:24" s="2" customFormat="1" ht="21.75" customHeight="1">
      <c r="A6" s="8" t="s">
        <v>36</v>
      </c>
      <c r="B6" s="32" t="s">
        <v>85</v>
      </c>
      <c r="C6" s="25">
        <f>C7+C8</f>
        <v>126486431.72999999</v>
      </c>
      <c r="D6" s="25">
        <f>D7+D8</f>
        <v>103447883.05</v>
      </c>
      <c r="E6" s="25">
        <f>E7+E8</f>
        <v>99132242</v>
      </c>
      <c r="F6" s="25">
        <f>F7+F8</f>
        <v>97542133</v>
      </c>
      <c r="G6" s="33">
        <f aca="true" t="shared" si="0" ref="G6:X6">G7+G8</f>
        <v>111275100</v>
      </c>
      <c r="H6" s="33">
        <f t="shared" si="0"/>
        <v>99500000</v>
      </c>
      <c r="I6" s="33">
        <f t="shared" si="0"/>
        <v>98350000</v>
      </c>
      <c r="J6" s="33">
        <f t="shared" si="0"/>
        <v>104350000</v>
      </c>
      <c r="K6" s="33">
        <f t="shared" si="0"/>
        <v>103500000</v>
      </c>
      <c r="L6" s="33">
        <f t="shared" si="0"/>
        <v>104100000</v>
      </c>
      <c r="M6" s="33">
        <f t="shared" si="0"/>
        <v>106500000</v>
      </c>
      <c r="N6" s="33">
        <f t="shared" si="0"/>
        <v>108200000</v>
      </c>
      <c r="O6" s="33">
        <f t="shared" si="0"/>
        <v>110200000</v>
      </c>
      <c r="P6" s="33">
        <f t="shared" si="0"/>
        <v>112300000</v>
      </c>
      <c r="Q6" s="33">
        <f t="shared" si="0"/>
        <v>114100000</v>
      </c>
      <c r="R6" s="33">
        <f t="shared" si="0"/>
        <v>115200000</v>
      </c>
      <c r="S6" s="33">
        <f t="shared" si="0"/>
        <v>116200000</v>
      </c>
      <c r="T6" s="33">
        <f t="shared" si="0"/>
        <v>118800000</v>
      </c>
      <c r="U6" s="33">
        <f t="shared" si="0"/>
        <v>120200000</v>
      </c>
      <c r="V6" s="33">
        <f t="shared" si="0"/>
        <v>122100000</v>
      </c>
      <c r="W6" s="33">
        <f t="shared" si="0"/>
        <v>123700000</v>
      </c>
      <c r="X6" s="33">
        <f t="shared" si="0"/>
        <v>124800000</v>
      </c>
    </row>
    <row r="7" spans="1:24" s="2" customFormat="1" ht="19.5" customHeight="1">
      <c r="A7" s="34" t="s">
        <v>18</v>
      </c>
      <c r="B7" s="35" t="s">
        <v>13</v>
      </c>
      <c r="C7" s="31">
        <v>80760641.63</v>
      </c>
      <c r="D7" s="31">
        <v>88630281.32</v>
      </c>
      <c r="E7" s="31">
        <v>91245385</v>
      </c>
      <c r="F7" s="31">
        <v>92305026</v>
      </c>
      <c r="G7" s="36">
        <v>102691330</v>
      </c>
      <c r="H7" s="36">
        <v>95000000</v>
      </c>
      <c r="I7" s="36">
        <v>98000000</v>
      </c>
      <c r="J7" s="36">
        <v>99100000</v>
      </c>
      <c r="K7" s="36">
        <v>103500000</v>
      </c>
      <c r="L7" s="36">
        <v>104100000</v>
      </c>
      <c r="M7" s="36">
        <v>106500000</v>
      </c>
      <c r="N7" s="36">
        <v>108200000</v>
      </c>
      <c r="O7" s="36">
        <v>110200000</v>
      </c>
      <c r="P7" s="36">
        <v>112300000</v>
      </c>
      <c r="Q7" s="36">
        <v>114100000</v>
      </c>
      <c r="R7" s="36">
        <v>115200000</v>
      </c>
      <c r="S7" s="36">
        <v>116200000</v>
      </c>
      <c r="T7" s="36">
        <v>118800000</v>
      </c>
      <c r="U7" s="36">
        <v>120200000</v>
      </c>
      <c r="V7" s="36">
        <v>122100000</v>
      </c>
      <c r="W7" s="36">
        <v>123700000</v>
      </c>
      <c r="X7" s="36">
        <v>124800000</v>
      </c>
    </row>
    <row r="8" spans="1:24" s="2" customFormat="1" ht="18.75" customHeight="1">
      <c r="A8" s="34" t="s">
        <v>19</v>
      </c>
      <c r="B8" s="37" t="s">
        <v>14</v>
      </c>
      <c r="C8" s="26">
        <v>45725790.1</v>
      </c>
      <c r="D8" s="26">
        <v>14817601.73</v>
      </c>
      <c r="E8" s="26">
        <v>7886857</v>
      </c>
      <c r="F8" s="26">
        <v>5237107</v>
      </c>
      <c r="G8" s="38">
        <v>8583770</v>
      </c>
      <c r="H8" s="38">
        <v>4500000</v>
      </c>
      <c r="I8" s="38">
        <v>350000</v>
      </c>
      <c r="J8" s="38">
        <v>5250000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</row>
    <row r="9" spans="1:24" s="2" customFormat="1" ht="18" customHeight="1">
      <c r="A9" s="34"/>
      <c r="B9" s="37" t="s">
        <v>50</v>
      </c>
      <c r="C9" s="31">
        <v>4158012</v>
      </c>
      <c r="D9" s="31">
        <v>2925392.74</v>
      </c>
      <c r="E9" s="31">
        <v>2470000</v>
      </c>
      <c r="F9" s="31">
        <v>0</v>
      </c>
      <c r="G9" s="67">
        <v>5000000</v>
      </c>
      <c r="H9" s="36">
        <v>4150000</v>
      </c>
      <c r="I9" s="36">
        <v>0</v>
      </c>
      <c r="J9" s="36">
        <v>2450000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</row>
    <row r="10" spans="1:24" s="2" customFormat="1" ht="54" customHeight="1">
      <c r="A10" s="8" t="s">
        <v>37</v>
      </c>
      <c r="B10" s="9" t="s">
        <v>64</v>
      </c>
      <c r="C10" s="68">
        <v>77134300.8</v>
      </c>
      <c r="D10" s="68">
        <v>85225612.81</v>
      </c>
      <c r="E10" s="68">
        <v>93060574</v>
      </c>
      <c r="F10" s="68">
        <v>89427498</v>
      </c>
      <c r="G10" s="33">
        <v>106516153</v>
      </c>
      <c r="H10" s="33">
        <v>88820670</v>
      </c>
      <c r="I10" s="33">
        <v>89330670</v>
      </c>
      <c r="J10" s="33">
        <v>91995670</v>
      </c>
      <c r="K10" s="33">
        <v>96983737</v>
      </c>
      <c r="L10" s="33">
        <v>98804070</v>
      </c>
      <c r="M10" s="33">
        <v>99554070</v>
      </c>
      <c r="N10" s="33">
        <v>100964070</v>
      </c>
      <c r="O10" s="33">
        <v>104274070</v>
      </c>
      <c r="P10" s="33">
        <v>106036961</v>
      </c>
      <c r="Q10" s="33">
        <v>107870000</v>
      </c>
      <c r="R10" s="33">
        <v>110400200</v>
      </c>
      <c r="S10" s="33">
        <v>112555600</v>
      </c>
      <c r="T10" s="33">
        <v>114811100</v>
      </c>
      <c r="U10" s="33">
        <v>117266600</v>
      </c>
      <c r="V10" s="33">
        <v>119322200</v>
      </c>
      <c r="W10" s="33">
        <v>120464844</v>
      </c>
      <c r="X10" s="33">
        <v>121932800</v>
      </c>
    </row>
    <row r="11" spans="1:24" s="2" customFormat="1" ht="20.25" customHeight="1">
      <c r="A11" s="34" t="s">
        <v>18</v>
      </c>
      <c r="B11" s="37" t="s">
        <v>52</v>
      </c>
      <c r="C11" s="26">
        <v>44402385.02</v>
      </c>
      <c r="D11" s="26">
        <v>50966071.44</v>
      </c>
      <c r="E11" s="26">
        <v>54398408</v>
      </c>
      <c r="F11" s="26">
        <v>53694107</v>
      </c>
      <c r="G11" s="38">
        <v>56538911</v>
      </c>
      <c r="H11" s="38">
        <v>57330000</v>
      </c>
      <c r="I11" s="38">
        <v>58480000</v>
      </c>
      <c r="J11" s="38">
        <v>59800000</v>
      </c>
      <c r="K11" s="38">
        <v>60960000</v>
      </c>
      <c r="L11" s="38">
        <v>61850000</v>
      </c>
      <c r="M11" s="38">
        <v>63000000</v>
      </c>
      <c r="N11" s="38">
        <v>64200000</v>
      </c>
      <c r="O11" s="38">
        <v>70400000</v>
      </c>
      <c r="P11" s="38">
        <v>71800000</v>
      </c>
      <c r="Q11" s="38">
        <v>73100000</v>
      </c>
      <c r="R11" s="38">
        <v>74500000</v>
      </c>
      <c r="S11" s="38">
        <v>75900000</v>
      </c>
      <c r="T11" s="38">
        <v>77300000</v>
      </c>
      <c r="U11" s="38">
        <v>78700000</v>
      </c>
      <c r="V11" s="38">
        <v>80200000</v>
      </c>
      <c r="W11" s="38">
        <v>81600000</v>
      </c>
      <c r="X11" s="38">
        <v>89100000</v>
      </c>
    </row>
    <row r="12" spans="1:24" s="2" customFormat="1" ht="18.75" customHeight="1">
      <c r="A12" s="34" t="s">
        <v>19</v>
      </c>
      <c r="B12" s="37" t="s">
        <v>53</v>
      </c>
      <c r="C12" s="26">
        <v>6181302.58</v>
      </c>
      <c r="D12" s="26">
        <v>7618996.01</v>
      </c>
      <c r="E12" s="26">
        <v>8416600</v>
      </c>
      <c r="F12" s="26">
        <v>8424100</v>
      </c>
      <c r="G12" s="38">
        <v>8330800</v>
      </c>
      <c r="H12" s="38">
        <v>8200000</v>
      </c>
      <c r="I12" s="38">
        <v>8650000</v>
      </c>
      <c r="J12" s="38">
        <v>8820000</v>
      </c>
      <c r="K12" s="38">
        <v>9000000</v>
      </c>
      <c r="L12" s="38">
        <v>9150000</v>
      </c>
      <c r="M12" s="38">
        <v>9280000</v>
      </c>
      <c r="N12" s="38">
        <v>9450000</v>
      </c>
      <c r="O12" s="38">
        <v>9620000</v>
      </c>
      <c r="P12" s="38">
        <v>9840000</v>
      </c>
      <c r="Q12" s="38">
        <v>10080000</v>
      </c>
      <c r="R12" s="38">
        <v>10240000</v>
      </c>
      <c r="S12" s="38">
        <v>10400000</v>
      </c>
      <c r="T12" s="38">
        <v>10600000</v>
      </c>
      <c r="U12" s="38">
        <v>10810000</v>
      </c>
      <c r="V12" s="38">
        <v>11020000</v>
      </c>
      <c r="W12" s="38">
        <v>11220000</v>
      </c>
      <c r="X12" s="38">
        <v>11430000</v>
      </c>
    </row>
    <row r="13" spans="1:24" s="2" customFormat="1" ht="19.5" customHeight="1">
      <c r="A13" s="34" t="s">
        <v>20</v>
      </c>
      <c r="B13" s="37" t="s">
        <v>15</v>
      </c>
      <c r="C13" s="27">
        <v>0</v>
      </c>
      <c r="D13" s="27">
        <f>D14</f>
        <v>0</v>
      </c>
      <c r="E13" s="27">
        <f>E14</f>
        <v>0</v>
      </c>
      <c r="F13" s="27">
        <f>F14</f>
        <v>0</v>
      </c>
      <c r="G13" s="36">
        <f>G14</f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</row>
    <row r="14" spans="1:24" s="2" customFormat="1" ht="25.5">
      <c r="A14" s="39"/>
      <c r="B14" s="40" t="s">
        <v>51</v>
      </c>
      <c r="C14" s="27">
        <v>0</v>
      </c>
      <c r="D14" s="27">
        <v>0</v>
      </c>
      <c r="E14" s="27">
        <v>0</v>
      </c>
      <c r="F14" s="27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</row>
    <row r="15" spans="1:24" s="2" customFormat="1" ht="19.5" customHeight="1">
      <c r="A15" s="39" t="s">
        <v>63</v>
      </c>
      <c r="B15" s="40" t="s">
        <v>66</v>
      </c>
      <c r="C15" s="23">
        <v>0</v>
      </c>
      <c r="D15" s="23">
        <v>0</v>
      </c>
      <c r="E15" s="23">
        <v>0</v>
      </c>
      <c r="F15" s="23">
        <v>0</v>
      </c>
      <c r="G15" s="38">
        <v>112945</v>
      </c>
      <c r="H15" s="38">
        <v>85448</v>
      </c>
      <c r="I15" s="38">
        <v>49355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</row>
    <row r="16" spans="1:24" s="2" customFormat="1" ht="27" customHeight="1">
      <c r="A16" s="8" t="s">
        <v>38</v>
      </c>
      <c r="B16" s="9" t="s">
        <v>0</v>
      </c>
      <c r="C16" s="28">
        <f>C6-C10</f>
        <v>49352130.92999999</v>
      </c>
      <c r="D16" s="28">
        <f>D6-D10</f>
        <v>18222270.239999995</v>
      </c>
      <c r="E16" s="28">
        <f>E6-E10</f>
        <v>6071668</v>
      </c>
      <c r="F16" s="28">
        <f>F6-F10</f>
        <v>8114635</v>
      </c>
      <c r="G16" s="41">
        <f>G6-G10</f>
        <v>4758947</v>
      </c>
      <c r="H16" s="41">
        <f aca="true" t="shared" si="1" ref="H16:X16">H6-H10</f>
        <v>10679330</v>
      </c>
      <c r="I16" s="41">
        <f t="shared" si="1"/>
        <v>9019330</v>
      </c>
      <c r="J16" s="41">
        <f t="shared" si="1"/>
        <v>12354330</v>
      </c>
      <c r="K16" s="41">
        <f t="shared" si="1"/>
        <v>6516263</v>
      </c>
      <c r="L16" s="41">
        <f t="shared" si="1"/>
        <v>5295930</v>
      </c>
      <c r="M16" s="41">
        <f t="shared" si="1"/>
        <v>6945930</v>
      </c>
      <c r="N16" s="41">
        <f t="shared" si="1"/>
        <v>7235930</v>
      </c>
      <c r="O16" s="41">
        <f t="shared" si="1"/>
        <v>5925930</v>
      </c>
      <c r="P16" s="41">
        <f t="shared" si="1"/>
        <v>6263039</v>
      </c>
      <c r="Q16" s="41">
        <f t="shared" si="1"/>
        <v>6230000</v>
      </c>
      <c r="R16" s="41">
        <f t="shared" si="1"/>
        <v>4799800</v>
      </c>
      <c r="S16" s="41">
        <f t="shared" si="1"/>
        <v>3644400</v>
      </c>
      <c r="T16" s="41">
        <f t="shared" si="1"/>
        <v>3988900</v>
      </c>
      <c r="U16" s="41">
        <f t="shared" si="1"/>
        <v>2933400</v>
      </c>
      <c r="V16" s="41">
        <f t="shared" si="1"/>
        <v>2777800</v>
      </c>
      <c r="W16" s="41">
        <f t="shared" si="1"/>
        <v>3235156</v>
      </c>
      <c r="X16" s="41">
        <f t="shared" si="1"/>
        <v>2867200</v>
      </c>
    </row>
    <row r="17" spans="1:24" s="2" customFormat="1" ht="29.25" customHeight="1">
      <c r="A17" s="42" t="s">
        <v>39</v>
      </c>
      <c r="B17" s="43" t="s">
        <v>1</v>
      </c>
      <c r="C17" s="22">
        <v>0</v>
      </c>
      <c r="D17" s="22">
        <v>0</v>
      </c>
      <c r="E17" s="22">
        <v>0</v>
      </c>
      <c r="F17" s="22">
        <v>0</v>
      </c>
      <c r="G17" s="10">
        <v>4835667</v>
      </c>
      <c r="H17" s="10">
        <v>3272330</v>
      </c>
      <c r="I17" s="10">
        <v>3444330</v>
      </c>
      <c r="J17" s="10">
        <v>3444330</v>
      </c>
      <c r="K17" s="10">
        <v>3444330</v>
      </c>
      <c r="L17" s="65">
        <v>3546263</v>
      </c>
      <c r="M17" s="10">
        <v>2535930</v>
      </c>
      <c r="N17" s="10">
        <v>2535930</v>
      </c>
      <c r="O17" s="10">
        <v>2535930</v>
      </c>
      <c r="P17" s="10">
        <v>2535930</v>
      </c>
      <c r="Q17" s="10">
        <v>1213039</v>
      </c>
      <c r="R17" s="10">
        <v>2400000</v>
      </c>
      <c r="S17" s="10">
        <v>2400000</v>
      </c>
      <c r="T17" s="10">
        <v>2400000</v>
      </c>
      <c r="U17" s="10">
        <v>2400000</v>
      </c>
      <c r="V17" s="10">
        <v>2400000</v>
      </c>
      <c r="W17" s="10">
        <v>2400000</v>
      </c>
      <c r="X17" s="10">
        <v>2412856</v>
      </c>
    </row>
    <row r="18" spans="1:24" s="2" customFormat="1" ht="42.75" customHeight="1">
      <c r="A18" s="39"/>
      <c r="B18" s="40" t="s">
        <v>89</v>
      </c>
      <c r="C18" s="23">
        <v>0</v>
      </c>
      <c r="D18" s="23">
        <v>0</v>
      </c>
      <c r="E18" s="23">
        <v>0</v>
      </c>
      <c r="F18" s="23">
        <v>0</v>
      </c>
      <c r="G18" s="38">
        <v>4835667</v>
      </c>
      <c r="H18" s="38">
        <v>3272330</v>
      </c>
      <c r="I18" s="38">
        <v>3444330</v>
      </c>
      <c r="J18" s="38">
        <v>3444330</v>
      </c>
      <c r="K18" s="38">
        <v>3444330</v>
      </c>
      <c r="L18" s="38">
        <v>3546263</v>
      </c>
      <c r="M18" s="38">
        <v>2535930</v>
      </c>
      <c r="N18" s="38">
        <v>2535930</v>
      </c>
      <c r="O18" s="38">
        <v>2535930</v>
      </c>
      <c r="P18" s="38">
        <v>2535930</v>
      </c>
      <c r="Q18" s="44">
        <v>1213039</v>
      </c>
      <c r="R18" s="44">
        <v>2400000</v>
      </c>
      <c r="S18" s="44">
        <v>2400000</v>
      </c>
      <c r="T18" s="44">
        <v>2400000</v>
      </c>
      <c r="U18" s="44">
        <v>2400000</v>
      </c>
      <c r="V18" s="44">
        <v>2400000</v>
      </c>
      <c r="W18" s="44">
        <v>2400000</v>
      </c>
      <c r="X18" s="44">
        <v>2412856</v>
      </c>
    </row>
    <row r="19" spans="1:24" s="2" customFormat="1" ht="27">
      <c r="A19" s="45" t="s">
        <v>34</v>
      </c>
      <c r="B19" s="46" t="s">
        <v>54</v>
      </c>
      <c r="C19" s="29">
        <v>0</v>
      </c>
      <c r="D19" s="29">
        <v>0</v>
      </c>
      <c r="E19" s="29">
        <v>0</v>
      </c>
      <c r="F19" s="29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</row>
    <row r="20" spans="1:24" s="2" customFormat="1" ht="21" customHeight="1">
      <c r="A20" s="8" t="s">
        <v>35</v>
      </c>
      <c r="B20" s="9" t="s">
        <v>65</v>
      </c>
      <c r="C20" s="22">
        <f>C16+C17+C19</f>
        <v>49352130.92999999</v>
      </c>
      <c r="D20" s="22">
        <f>D16+D17+D19</f>
        <v>18222270.239999995</v>
      </c>
      <c r="E20" s="22">
        <f>E16+E17+E19</f>
        <v>6071668</v>
      </c>
      <c r="F20" s="22">
        <f>F16+F17+F19</f>
        <v>8114635</v>
      </c>
      <c r="G20" s="10">
        <f>G16+G17+G19</f>
        <v>9594614</v>
      </c>
      <c r="H20" s="10">
        <f aca="true" t="shared" si="2" ref="H20:X20">H16+H17+H19</f>
        <v>13951660</v>
      </c>
      <c r="I20" s="10">
        <f t="shared" si="2"/>
        <v>12463660</v>
      </c>
      <c r="J20" s="10">
        <f t="shared" si="2"/>
        <v>15798660</v>
      </c>
      <c r="K20" s="10">
        <f t="shared" si="2"/>
        <v>9960593</v>
      </c>
      <c r="L20" s="10">
        <f t="shared" si="2"/>
        <v>8842193</v>
      </c>
      <c r="M20" s="10">
        <f t="shared" si="2"/>
        <v>9481860</v>
      </c>
      <c r="N20" s="10">
        <f t="shared" si="2"/>
        <v>9771860</v>
      </c>
      <c r="O20" s="10">
        <f t="shared" si="2"/>
        <v>8461860</v>
      </c>
      <c r="P20" s="10">
        <f t="shared" si="2"/>
        <v>8798969</v>
      </c>
      <c r="Q20" s="10">
        <f t="shared" si="2"/>
        <v>7443039</v>
      </c>
      <c r="R20" s="10">
        <f t="shared" si="2"/>
        <v>7199800</v>
      </c>
      <c r="S20" s="10">
        <f t="shared" si="2"/>
        <v>6044400</v>
      </c>
      <c r="T20" s="10">
        <f t="shared" si="2"/>
        <v>6388900</v>
      </c>
      <c r="U20" s="10">
        <f t="shared" si="2"/>
        <v>5333400</v>
      </c>
      <c r="V20" s="10">
        <f t="shared" si="2"/>
        <v>5177800</v>
      </c>
      <c r="W20" s="10">
        <f t="shared" si="2"/>
        <v>5635156</v>
      </c>
      <c r="X20" s="10">
        <f t="shared" si="2"/>
        <v>5280056</v>
      </c>
    </row>
    <row r="21" spans="1:24" s="2" customFormat="1" ht="14.25">
      <c r="A21" s="48" t="s">
        <v>40</v>
      </c>
      <c r="B21" s="49" t="s">
        <v>2</v>
      </c>
      <c r="C21" s="30">
        <f>C22+C23</f>
        <v>5432828.04</v>
      </c>
      <c r="D21" s="30">
        <f>D22+D23</f>
        <v>3150358.3</v>
      </c>
      <c r="E21" s="30">
        <f>E22+E23</f>
        <v>4200300</v>
      </c>
      <c r="F21" s="30">
        <f>F22+F23</f>
        <v>3700300</v>
      </c>
      <c r="G21" s="50">
        <f>G22+G23</f>
        <v>4714777</v>
      </c>
      <c r="H21" s="50">
        <f aca="true" t="shared" si="3" ref="H21:X21">H22+H23</f>
        <v>6007330</v>
      </c>
      <c r="I21" s="50">
        <f t="shared" si="3"/>
        <v>5989330</v>
      </c>
      <c r="J21" s="50">
        <f t="shared" si="3"/>
        <v>5804330</v>
      </c>
      <c r="K21" s="50">
        <f t="shared" si="3"/>
        <v>5614330</v>
      </c>
      <c r="L21" s="50">
        <f t="shared" si="3"/>
        <v>5506263</v>
      </c>
      <c r="M21" s="50">
        <f t="shared" si="3"/>
        <v>4295930</v>
      </c>
      <c r="N21" s="50">
        <f t="shared" si="3"/>
        <v>4135930</v>
      </c>
      <c r="O21" s="50">
        <f t="shared" si="3"/>
        <v>3975930</v>
      </c>
      <c r="P21" s="50">
        <f t="shared" si="3"/>
        <v>3815930</v>
      </c>
      <c r="Q21" s="50">
        <f t="shared" si="3"/>
        <v>2343039</v>
      </c>
      <c r="R21" s="50">
        <f t="shared" si="3"/>
        <v>3399800</v>
      </c>
      <c r="S21" s="50">
        <f t="shared" si="3"/>
        <v>3244400</v>
      </c>
      <c r="T21" s="50">
        <f t="shared" si="3"/>
        <v>3088900</v>
      </c>
      <c r="U21" s="50">
        <f t="shared" si="3"/>
        <v>2933400</v>
      </c>
      <c r="V21" s="50">
        <f t="shared" si="3"/>
        <v>2777800</v>
      </c>
      <c r="W21" s="50">
        <f t="shared" si="3"/>
        <v>2622300</v>
      </c>
      <c r="X21" s="50">
        <f t="shared" si="3"/>
        <v>2480056</v>
      </c>
    </row>
    <row r="22" spans="1:24" s="2" customFormat="1" ht="30.75" customHeight="1">
      <c r="A22" s="39" t="s">
        <v>18</v>
      </c>
      <c r="B22" s="40" t="s">
        <v>43</v>
      </c>
      <c r="C22" s="31">
        <v>4769500</v>
      </c>
      <c r="D22" s="31">
        <v>2280000</v>
      </c>
      <c r="E22" s="31">
        <v>2244800</v>
      </c>
      <c r="F22" s="31">
        <v>2244800</v>
      </c>
      <c r="G22" s="36">
        <v>2344000</v>
      </c>
      <c r="H22" s="36">
        <v>3272330</v>
      </c>
      <c r="I22" s="36">
        <v>3444330</v>
      </c>
      <c r="J22" s="36">
        <v>3444330</v>
      </c>
      <c r="K22" s="36">
        <v>3444330</v>
      </c>
      <c r="L22" s="36">
        <v>3546263</v>
      </c>
      <c r="M22" s="36">
        <v>2535930</v>
      </c>
      <c r="N22" s="36">
        <v>2535930</v>
      </c>
      <c r="O22" s="36">
        <v>2535930</v>
      </c>
      <c r="P22" s="36">
        <v>2535930</v>
      </c>
      <c r="Q22" s="36">
        <v>1213039</v>
      </c>
      <c r="R22" s="36">
        <v>2400000</v>
      </c>
      <c r="S22" s="36">
        <v>2400000</v>
      </c>
      <c r="T22" s="36">
        <v>2400000</v>
      </c>
      <c r="U22" s="36">
        <v>2400000</v>
      </c>
      <c r="V22" s="36">
        <v>2400000</v>
      </c>
      <c r="W22" s="36">
        <v>2400000</v>
      </c>
      <c r="X22" s="36">
        <v>2412856</v>
      </c>
    </row>
    <row r="23" spans="1:24" s="2" customFormat="1" ht="17.25" customHeight="1">
      <c r="A23" s="39" t="s">
        <v>19</v>
      </c>
      <c r="B23" s="40" t="s">
        <v>16</v>
      </c>
      <c r="C23" s="31">
        <v>663328.04</v>
      </c>
      <c r="D23" s="31">
        <v>870358.3</v>
      </c>
      <c r="E23" s="31">
        <v>1955500</v>
      </c>
      <c r="F23" s="31">
        <v>1455500</v>
      </c>
      <c r="G23" s="36">
        <v>2370777</v>
      </c>
      <c r="H23" s="36">
        <v>2735000</v>
      </c>
      <c r="I23" s="36">
        <v>2545000</v>
      </c>
      <c r="J23" s="36">
        <v>2360000</v>
      </c>
      <c r="K23" s="36">
        <v>2170000</v>
      </c>
      <c r="L23" s="36">
        <v>1960000</v>
      </c>
      <c r="M23" s="36">
        <v>1760000</v>
      </c>
      <c r="N23" s="36">
        <v>1600000</v>
      </c>
      <c r="O23" s="36">
        <v>1440000</v>
      </c>
      <c r="P23" s="36">
        <v>1280000</v>
      </c>
      <c r="Q23" s="36">
        <v>1130000</v>
      </c>
      <c r="R23" s="36">
        <v>999800</v>
      </c>
      <c r="S23" s="36">
        <v>844400</v>
      </c>
      <c r="T23" s="36">
        <v>688900</v>
      </c>
      <c r="U23" s="36">
        <v>533400</v>
      </c>
      <c r="V23" s="36">
        <v>377800</v>
      </c>
      <c r="W23" s="36">
        <v>222300</v>
      </c>
      <c r="X23" s="36">
        <v>67200</v>
      </c>
    </row>
    <row r="24" spans="1:24" s="2" customFormat="1" ht="30" customHeight="1">
      <c r="A24" s="42" t="s">
        <v>41</v>
      </c>
      <c r="B24" s="43" t="s">
        <v>3</v>
      </c>
      <c r="C24" s="22">
        <v>2642559.13</v>
      </c>
      <c r="D24" s="22">
        <v>0</v>
      </c>
      <c r="E24" s="22">
        <v>2635000</v>
      </c>
      <c r="F24" s="22">
        <v>2635000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</row>
    <row r="25" spans="1:24" s="2" customFormat="1" ht="16.5" customHeight="1">
      <c r="A25" s="8" t="s">
        <v>42</v>
      </c>
      <c r="B25" s="9" t="s">
        <v>4</v>
      </c>
      <c r="C25" s="22">
        <f>C20-C21-C24</f>
        <v>41276743.75999999</v>
      </c>
      <c r="D25" s="22">
        <f>D20-D21-D24</f>
        <v>15071911.939999994</v>
      </c>
      <c r="E25" s="22">
        <f>E20-E21-E24</f>
        <v>-763632</v>
      </c>
      <c r="F25" s="22">
        <f>F20-F21-F24</f>
        <v>1779335</v>
      </c>
      <c r="G25" s="10">
        <f>G20-G21-G24</f>
        <v>4879837</v>
      </c>
      <c r="H25" s="10">
        <f aca="true" t="shared" si="4" ref="H25:X25">H20-H21-H24</f>
        <v>7944330</v>
      </c>
      <c r="I25" s="10">
        <f t="shared" si="4"/>
        <v>6474330</v>
      </c>
      <c r="J25" s="10">
        <f t="shared" si="4"/>
        <v>9994330</v>
      </c>
      <c r="K25" s="10">
        <f t="shared" si="4"/>
        <v>4346263</v>
      </c>
      <c r="L25" s="10">
        <f t="shared" si="4"/>
        <v>3335930</v>
      </c>
      <c r="M25" s="10">
        <f t="shared" si="4"/>
        <v>5185930</v>
      </c>
      <c r="N25" s="10">
        <f t="shared" si="4"/>
        <v>5635930</v>
      </c>
      <c r="O25" s="10">
        <f t="shared" si="4"/>
        <v>4485930</v>
      </c>
      <c r="P25" s="10">
        <f t="shared" si="4"/>
        <v>4983039</v>
      </c>
      <c r="Q25" s="10">
        <f t="shared" si="4"/>
        <v>5100000</v>
      </c>
      <c r="R25" s="10">
        <f t="shared" si="4"/>
        <v>3800000</v>
      </c>
      <c r="S25" s="10">
        <f t="shared" si="4"/>
        <v>2800000</v>
      </c>
      <c r="T25" s="10">
        <f t="shared" si="4"/>
        <v>3300000</v>
      </c>
      <c r="U25" s="10">
        <f t="shared" si="4"/>
        <v>2400000</v>
      </c>
      <c r="V25" s="10">
        <f t="shared" si="4"/>
        <v>2400000</v>
      </c>
      <c r="W25" s="10">
        <f t="shared" si="4"/>
        <v>3012856</v>
      </c>
      <c r="X25" s="10">
        <f t="shared" si="4"/>
        <v>2800000</v>
      </c>
    </row>
    <row r="26" spans="1:24" s="2" customFormat="1" ht="19.5" customHeight="1">
      <c r="A26" s="42" t="s">
        <v>21</v>
      </c>
      <c r="B26" s="43" t="s">
        <v>55</v>
      </c>
      <c r="C26" s="22">
        <v>50415123.51</v>
      </c>
      <c r="D26" s="22">
        <v>25028222.9</v>
      </c>
      <c r="E26" s="22">
        <v>25539298</v>
      </c>
      <c r="F26" s="22">
        <v>23356998</v>
      </c>
      <c r="G26" s="10">
        <v>11783070</v>
      </c>
      <c r="H26" s="10">
        <v>4500000</v>
      </c>
      <c r="I26" s="10">
        <v>350000</v>
      </c>
      <c r="J26" s="10">
        <v>5250000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s="2" customFormat="1" ht="20.25" customHeight="1">
      <c r="A27" s="39" t="s">
        <v>22</v>
      </c>
      <c r="B27" s="13" t="s">
        <v>17</v>
      </c>
      <c r="C27" s="23">
        <v>0</v>
      </c>
      <c r="D27" s="23">
        <v>0</v>
      </c>
      <c r="E27" s="23">
        <v>0</v>
      </c>
      <c r="F27" s="23">
        <v>0</v>
      </c>
      <c r="G27" s="44">
        <v>2690000</v>
      </c>
      <c r="H27" s="44">
        <v>4500000</v>
      </c>
      <c r="I27" s="44">
        <v>350000</v>
      </c>
      <c r="J27" s="44">
        <v>5250000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</row>
    <row r="28" spans="1:24" s="2" customFormat="1" ht="21" customHeight="1">
      <c r="A28" s="42" t="s">
        <v>23</v>
      </c>
      <c r="B28" s="43" t="s">
        <v>56</v>
      </c>
      <c r="C28" s="68">
        <v>16154724.52</v>
      </c>
      <c r="D28" s="68">
        <v>20161453.77</v>
      </c>
      <c r="E28" s="68">
        <v>26302930</v>
      </c>
      <c r="F28" s="68">
        <v>26413330</v>
      </c>
      <c r="G28" s="33">
        <v>6903233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</row>
    <row r="29" spans="1:24" s="2" customFormat="1" ht="21" customHeight="1">
      <c r="A29" s="52" t="s">
        <v>24</v>
      </c>
      <c r="B29" s="53" t="s">
        <v>57</v>
      </c>
      <c r="C29" s="24">
        <f>C25-C26+C28</f>
        <v>7016344.769999992</v>
      </c>
      <c r="D29" s="24">
        <f>D25-D26+D28</f>
        <v>10205142.809999995</v>
      </c>
      <c r="E29" s="24">
        <f>E25-E26+E28</f>
        <v>0</v>
      </c>
      <c r="F29" s="24">
        <f>F25-F26+F28</f>
        <v>4835667</v>
      </c>
      <c r="G29" s="11">
        <f>G25-G26+G28</f>
        <v>0</v>
      </c>
      <c r="H29" s="11">
        <f aca="true" t="shared" si="5" ref="H29:X29">H25-H26+H28</f>
        <v>3444330</v>
      </c>
      <c r="I29" s="11">
        <f t="shared" si="5"/>
        <v>6124330</v>
      </c>
      <c r="J29" s="11">
        <f t="shared" si="5"/>
        <v>4744330</v>
      </c>
      <c r="K29" s="11">
        <f t="shared" si="5"/>
        <v>4346263</v>
      </c>
      <c r="L29" s="11">
        <f t="shared" si="5"/>
        <v>3335930</v>
      </c>
      <c r="M29" s="11">
        <f t="shared" si="5"/>
        <v>5185930</v>
      </c>
      <c r="N29" s="11">
        <f t="shared" si="5"/>
        <v>5635930</v>
      </c>
      <c r="O29" s="11">
        <f t="shared" si="5"/>
        <v>4485930</v>
      </c>
      <c r="P29" s="11">
        <f t="shared" si="5"/>
        <v>4983039</v>
      </c>
      <c r="Q29" s="11">
        <f t="shared" si="5"/>
        <v>5100000</v>
      </c>
      <c r="R29" s="11">
        <f t="shared" si="5"/>
        <v>3800000</v>
      </c>
      <c r="S29" s="11">
        <f t="shared" si="5"/>
        <v>2800000</v>
      </c>
      <c r="T29" s="11">
        <f t="shared" si="5"/>
        <v>3300000</v>
      </c>
      <c r="U29" s="11">
        <f t="shared" si="5"/>
        <v>2400000</v>
      </c>
      <c r="V29" s="11">
        <f t="shared" si="5"/>
        <v>2400000</v>
      </c>
      <c r="W29" s="11">
        <f t="shared" si="5"/>
        <v>3012856</v>
      </c>
      <c r="X29" s="11">
        <f t="shared" si="5"/>
        <v>2800000</v>
      </c>
    </row>
    <row r="30" spans="1:24" s="2" customFormat="1" ht="14.25">
      <c r="A30" s="54" t="s">
        <v>5</v>
      </c>
      <c r="B30" s="55" t="s">
        <v>5</v>
      </c>
      <c r="C30" s="56"/>
      <c r="D30" s="56"/>
      <c r="E30" s="56"/>
      <c r="F30" s="56"/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</row>
    <row r="31" spans="1:24" s="2" customFormat="1" ht="18" customHeight="1">
      <c r="A31" s="42" t="s">
        <v>25</v>
      </c>
      <c r="B31" s="43" t="s">
        <v>58</v>
      </c>
      <c r="C31" s="59">
        <v>15328800</v>
      </c>
      <c r="D31" s="59">
        <v>26193909</v>
      </c>
      <c r="E31" s="59">
        <v>40491965</v>
      </c>
      <c r="F31" s="59">
        <v>40491965</v>
      </c>
      <c r="G31" s="33">
        <v>45051198</v>
      </c>
      <c r="H31" s="33">
        <v>41778868</v>
      </c>
      <c r="I31" s="33">
        <v>38334538</v>
      </c>
      <c r="J31" s="33">
        <v>34890208</v>
      </c>
      <c r="K31" s="33">
        <v>31445878</v>
      </c>
      <c r="L31" s="33">
        <v>27899615</v>
      </c>
      <c r="M31" s="33">
        <v>25363685</v>
      </c>
      <c r="N31" s="33">
        <v>22827755</v>
      </c>
      <c r="O31" s="33">
        <v>20291825</v>
      </c>
      <c r="P31" s="33">
        <v>17755895</v>
      </c>
      <c r="Q31" s="33">
        <v>16542856</v>
      </c>
      <c r="R31" s="33">
        <v>14152856</v>
      </c>
      <c r="S31" s="33">
        <v>11742856</v>
      </c>
      <c r="T31" s="33">
        <v>9342856</v>
      </c>
      <c r="U31" s="33">
        <v>6942856</v>
      </c>
      <c r="V31" s="33">
        <v>4542856</v>
      </c>
      <c r="W31" s="33">
        <v>2142856</v>
      </c>
      <c r="X31" s="33">
        <v>0</v>
      </c>
    </row>
    <row r="32" spans="1:24" s="2" customFormat="1" ht="30.75" customHeight="1">
      <c r="A32" s="39" t="s">
        <v>18</v>
      </c>
      <c r="B32" s="40" t="s">
        <v>59</v>
      </c>
      <c r="C32" s="60">
        <v>0</v>
      </c>
      <c r="D32" s="60">
        <v>0</v>
      </c>
      <c r="E32" s="60">
        <v>0</v>
      </c>
      <c r="F32" s="60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</row>
    <row r="33" spans="1:24" s="2" customFormat="1" ht="31.5" customHeight="1">
      <c r="A33" s="34" t="s">
        <v>19</v>
      </c>
      <c r="B33" s="37" t="s">
        <v>88</v>
      </c>
      <c r="C33" s="60">
        <v>0</v>
      </c>
      <c r="D33" s="60">
        <v>0</v>
      </c>
      <c r="E33" s="60">
        <v>0</v>
      </c>
      <c r="F33" s="60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</row>
    <row r="34" spans="1:24" s="2" customFormat="1" ht="57.75" customHeight="1">
      <c r="A34" s="5" t="s">
        <v>6</v>
      </c>
      <c r="B34" s="61" t="s">
        <v>60</v>
      </c>
      <c r="C34" s="59">
        <v>0</v>
      </c>
      <c r="D34" s="59">
        <v>0</v>
      </c>
      <c r="E34" s="59">
        <v>0</v>
      </c>
      <c r="F34" s="59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</row>
    <row r="35" spans="1:24" s="2" customFormat="1" ht="21.75" customHeight="1">
      <c r="A35" s="5" t="s">
        <v>7</v>
      </c>
      <c r="B35" s="61" t="s">
        <v>67</v>
      </c>
      <c r="C35" s="59">
        <v>4.3</v>
      </c>
      <c r="D35" s="59">
        <v>3.05</v>
      </c>
      <c r="E35" s="59">
        <v>4.24</v>
      </c>
      <c r="F35" s="59">
        <v>3.79</v>
      </c>
      <c r="G35" s="62">
        <v>4.24</v>
      </c>
      <c r="H35" s="62">
        <v>6.04</v>
      </c>
      <c r="I35" s="62">
        <v>6.09</v>
      </c>
      <c r="J35" s="62">
        <v>5.56</v>
      </c>
      <c r="K35" s="62">
        <v>5.42</v>
      </c>
      <c r="L35" s="62">
        <v>5.29</v>
      </c>
      <c r="M35" s="62">
        <v>4.03</v>
      </c>
      <c r="N35" s="62">
        <v>3.82</v>
      </c>
      <c r="O35" s="62">
        <v>3.61</v>
      </c>
      <c r="P35" s="62">
        <v>3.4</v>
      </c>
      <c r="Q35" s="62">
        <v>2.05</v>
      </c>
      <c r="R35" s="62">
        <v>2.95</v>
      </c>
      <c r="S35" s="62">
        <v>2.79</v>
      </c>
      <c r="T35" s="62">
        <v>2.6</v>
      </c>
      <c r="U35" s="62">
        <v>2.44</v>
      </c>
      <c r="V35" s="62">
        <v>2.28</v>
      </c>
      <c r="W35" s="62">
        <v>2.12</v>
      </c>
      <c r="X35" s="62">
        <v>1.99</v>
      </c>
    </row>
    <row r="36" spans="1:24" s="2" customFormat="1" ht="29.25" customHeight="1">
      <c r="A36" s="34" t="s">
        <v>18</v>
      </c>
      <c r="B36" s="37" t="s">
        <v>68</v>
      </c>
      <c r="C36" s="60">
        <v>0</v>
      </c>
      <c r="D36" s="60">
        <v>0</v>
      </c>
      <c r="E36" s="60">
        <v>0</v>
      </c>
      <c r="F36" s="60">
        <v>0</v>
      </c>
      <c r="G36" s="62">
        <v>3.2</v>
      </c>
      <c r="H36" s="62">
        <v>0.97</v>
      </c>
      <c r="I36" s="62">
        <v>1.75</v>
      </c>
      <c r="J36" s="62">
        <v>4.26</v>
      </c>
      <c r="K36" s="62">
        <v>6.92</v>
      </c>
      <c r="L36" s="62">
        <v>5.77</v>
      </c>
      <c r="M36" s="62">
        <v>4.76</v>
      </c>
      <c r="N36" s="62">
        <v>4.09</v>
      </c>
      <c r="O36" s="62">
        <v>4.43</v>
      </c>
      <c r="P36" s="62">
        <v>4.72</v>
      </c>
      <c r="Q36" s="62">
        <v>4.57</v>
      </c>
      <c r="R36" s="62">
        <v>4.33</v>
      </c>
      <c r="S36" s="62">
        <v>4.07</v>
      </c>
      <c r="T36" s="62">
        <v>3.39</v>
      </c>
      <c r="U36" s="62">
        <v>2.83</v>
      </c>
      <c r="V36" s="62">
        <v>2.4</v>
      </c>
      <c r="W36" s="62">
        <v>2.25</v>
      </c>
      <c r="X36" s="62">
        <v>2.14</v>
      </c>
    </row>
    <row r="37" spans="1:24" s="2" customFormat="1" ht="29.25" customHeight="1">
      <c r="A37" s="5" t="s">
        <v>26</v>
      </c>
      <c r="B37" s="61" t="s">
        <v>69</v>
      </c>
      <c r="C37" s="18" t="s">
        <v>92</v>
      </c>
      <c r="D37" s="18" t="s">
        <v>92</v>
      </c>
      <c r="E37" s="18" t="s">
        <v>92</v>
      </c>
      <c r="F37" s="18" t="s">
        <v>92</v>
      </c>
      <c r="G37" s="18" t="s">
        <v>93</v>
      </c>
      <c r="H37" s="18" t="s">
        <v>93</v>
      </c>
      <c r="I37" s="18" t="s">
        <v>93</v>
      </c>
      <c r="J37" s="18" t="s">
        <v>93</v>
      </c>
      <c r="K37" s="18" t="s">
        <v>92</v>
      </c>
      <c r="L37" s="19" t="s">
        <v>92</v>
      </c>
      <c r="M37" s="19" t="s">
        <v>92</v>
      </c>
      <c r="N37" s="19" t="s">
        <v>92</v>
      </c>
      <c r="O37" s="19" t="s">
        <v>92</v>
      </c>
      <c r="P37" s="19" t="s">
        <v>92</v>
      </c>
      <c r="Q37" s="19" t="s">
        <v>92</v>
      </c>
      <c r="R37" s="19" t="s">
        <v>92</v>
      </c>
      <c r="S37" s="19" t="s">
        <v>92</v>
      </c>
      <c r="T37" s="19" t="s">
        <v>92</v>
      </c>
      <c r="U37" s="19" t="s">
        <v>92</v>
      </c>
      <c r="V37" s="19" t="s">
        <v>92</v>
      </c>
      <c r="W37" s="19" t="s">
        <v>92</v>
      </c>
      <c r="X37" s="19" t="s">
        <v>92</v>
      </c>
    </row>
    <row r="38" spans="1:24" s="2" customFormat="1" ht="33.75" customHeight="1">
      <c r="A38" s="5" t="s">
        <v>27</v>
      </c>
      <c r="B38" s="61" t="s">
        <v>61</v>
      </c>
      <c r="C38" s="63">
        <v>4.3</v>
      </c>
      <c r="D38" s="63">
        <v>3.05</v>
      </c>
      <c r="E38" s="63">
        <v>4.24</v>
      </c>
      <c r="F38" s="63">
        <v>3.79</v>
      </c>
      <c r="G38" s="71" t="s">
        <v>98</v>
      </c>
      <c r="H38" s="63">
        <v>6.04</v>
      </c>
      <c r="I38" s="63">
        <v>6.09</v>
      </c>
      <c r="J38" s="64">
        <v>5.56</v>
      </c>
      <c r="K38" s="64">
        <v>5.42</v>
      </c>
      <c r="L38" s="64">
        <v>5.29</v>
      </c>
      <c r="M38" s="64">
        <v>4.03</v>
      </c>
      <c r="N38" s="72">
        <v>3.82</v>
      </c>
      <c r="O38" s="72">
        <v>3.61</v>
      </c>
      <c r="P38" s="72">
        <v>3.4</v>
      </c>
      <c r="Q38" s="72">
        <v>2.05</v>
      </c>
      <c r="R38" s="72">
        <v>2.95</v>
      </c>
      <c r="S38" s="72">
        <v>2.79</v>
      </c>
      <c r="T38" s="72">
        <v>2.6</v>
      </c>
      <c r="U38" s="72">
        <v>2.44</v>
      </c>
      <c r="V38" s="72">
        <v>2.28</v>
      </c>
      <c r="W38" s="72">
        <v>2.12</v>
      </c>
      <c r="X38" s="72">
        <v>1.99</v>
      </c>
    </row>
    <row r="39" spans="1:24" s="2" customFormat="1" ht="30" customHeight="1">
      <c r="A39" s="5" t="s">
        <v>28</v>
      </c>
      <c r="B39" s="61" t="s">
        <v>62</v>
      </c>
      <c r="C39" s="63">
        <v>12.12</v>
      </c>
      <c r="D39" s="63">
        <v>25.32</v>
      </c>
      <c r="E39" s="63">
        <v>40.85</v>
      </c>
      <c r="F39" s="63">
        <v>41.51</v>
      </c>
      <c r="G39" s="63">
        <v>40.49</v>
      </c>
      <c r="H39" s="63">
        <v>41.99</v>
      </c>
      <c r="I39" s="63">
        <v>38.98</v>
      </c>
      <c r="J39" s="64">
        <v>33.44</v>
      </c>
      <c r="K39" s="64">
        <v>30.38</v>
      </c>
      <c r="L39" s="64">
        <v>26.8</v>
      </c>
      <c r="M39" s="64">
        <v>23.82</v>
      </c>
      <c r="N39" s="72">
        <v>21.1</v>
      </c>
      <c r="O39" s="72">
        <v>18.41</v>
      </c>
      <c r="P39" s="72">
        <v>15.81</v>
      </c>
      <c r="Q39" s="72">
        <v>14.5</v>
      </c>
      <c r="R39" s="72">
        <v>12.29</v>
      </c>
      <c r="S39" s="72">
        <v>10.11</v>
      </c>
      <c r="T39" s="72">
        <v>7.86</v>
      </c>
      <c r="U39" s="72">
        <v>5.78</v>
      </c>
      <c r="V39" s="72">
        <v>3.72</v>
      </c>
      <c r="W39" s="72">
        <v>1.73</v>
      </c>
      <c r="X39" s="72">
        <v>0</v>
      </c>
    </row>
    <row r="40" spans="1:24" s="2" customFormat="1" ht="19.5" customHeight="1">
      <c r="A40" s="5" t="s">
        <v>29</v>
      </c>
      <c r="B40" s="61" t="s">
        <v>8</v>
      </c>
      <c r="C40" s="64">
        <f>C10+C23</f>
        <v>77797628.84</v>
      </c>
      <c r="D40" s="64">
        <f>D10+D23</f>
        <v>86095971.11</v>
      </c>
      <c r="E40" s="64">
        <f>E10+E23</f>
        <v>95016074</v>
      </c>
      <c r="F40" s="64">
        <f>F10+F23</f>
        <v>90882998</v>
      </c>
      <c r="G40" s="65">
        <f>G10+G23</f>
        <v>108886930</v>
      </c>
      <c r="H40" s="65">
        <f aca="true" t="shared" si="6" ref="H40:X40">H10+H23</f>
        <v>91555670</v>
      </c>
      <c r="I40" s="65">
        <f t="shared" si="6"/>
        <v>91875670</v>
      </c>
      <c r="J40" s="65">
        <f t="shared" si="6"/>
        <v>94355670</v>
      </c>
      <c r="K40" s="65">
        <f t="shared" si="6"/>
        <v>99153737</v>
      </c>
      <c r="L40" s="65">
        <f t="shared" si="6"/>
        <v>100764070</v>
      </c>
      <c r="M40" s="65">
        <f t="shared" si="6"/>
        <v>101314070</v>
      </c>
      <c r="N40" s="65">
        <f t="shared" si="6"/>
        <v>102564070</v>
      </c>
      <c r="O40" s="65">
        <f t="shared" si="6"/>
        <v>105714070</v>
      </c>
      <c r="P40" s="65">
        <f t="shared" si="6"/>
        <v>107316961</v>
      </c>
      <c r="Q40" s="65">
        <f t="shared" si="6"/>
        <v>109000000</v>
      </c>
      <c r="R40" s="65">
        <f t="shared" si="6"/>
        <v>111400000</v>
      </c>
      <c r="S40" s="65">
        <f t="shared" si="6"/>
        <v>113400000</v>
      </c>
      <c r="T40" s="65">
        <f t="shared" si="6"/>
        <v>115500000</v>
      </c>
      <c r="U40" s="65">
        <f t="shared" si="6"/>
        <v>117800000</v>
      </c>
      <c r="V40" s="65">
        <f t="shared" si="6"/>
        <v>119700000</v>
      </c>
      <c r="W40" s="65">
        <f t="shared" si="6"/>
        <v>120687144</v>
      </c>
      <c r="X40" s="65">
        <f t="shared" si="6"/>
        <v>122000000</v>
      </c>
    </row>
    <row r="41" spans="1:24" s="2" customFormat="1" ht="18.75" customHeight="1">
      <c r="A41" s="5" t="s">
        <v>30</v>
      </c>
      <c r="B41" s="61" t="s">
        <v>9</v>
      </c>
      <c r="C41" s="64">
        <f>C26+C40</f>
        <v>128212752.35</v>
      </c>
      <c r="D41" s="64">
        <f>D26+D40</f>
        <v>111124194.00999999</v>
      </c>
      <c r="E41" s="64">
        <f>E26+E40</f>
        <v>120555372</v>
      </c>
      <c r="F41" s="64">
        <f>F26+F40</f>
        <v>114239996</v>
      </c>
      <c r="G41" s="65">
        <f>G26+G40</f>
        <v>120670000</v>
      </c>
      <c r="H41" s="65">
        <f aca="true" t="shared" si="7" ref="H41:X41">H26+H40</f>
        <v>96055670</v>
      </c>
      <c r="I41" s="65">
        <f t="shared" si="7"/>
        <v>92225670</v>
      </c>
      <c r="J41" s="65">
        <f t="shared" si="7"/>
        <v>99605670</v>
      </c>
      <c r="K41" s="65">
        <f t="shared" si="7"/>
        <v>99153737</v>
      </c>
      <c r="L41" s="65">
        <f t="shared" si="7"/>
        <v>100764070</v>
      </c>
      <c r="M41" s="65">
        <f t="shared" si="7"/>
        <v>101314070</v>
      </c>
      <c r="N41" s="65">
        <f t="shared" si="7"/>
        <v>102564070</v>
      </c>
      <c r="O41" s="65">
        <f t="shared" si="7"/>
        <v>105714070</v>
      </c>
      <c r="P41" s="65">
        <f t="shared" si="7"/>
        <v>107316961</v>
      </c>
      <c r="Q41" s="65">
        <f t="shared" si="7"/>
        <v>109000000</v>
      </c>
      <c r="R41" s="65">
        <f t="shared" si="7"/>
        <v>111400000</v>
      </c>
      <c r="S41" s="65">
        <f t="shared" si="7"/>
        <v>113400000</v>
      </c>
      <c r="T41" s="65">
        <f t="shared" si="7"/>
        <v>115500000</v>
      </c>
      <c r="U41" s="65">
        <f t="shared" si="7"/>
        <v>117800000</v>
      </c>
      <c r="V41" s="65">
        <f t="shared" si="7"/>
        <v>119700000</v>
      </c>
      <c r="W41" s="65">
        <f t="shared" si="7"/>
        <v>120687144</v>
      </c>
      <c r="X41" s="65">
        <f t="shared" si="7"/>
        <v>122000000</v>
      </c>
    </row>
    <row r="42" spans="1:24" s="2" customFormat="1" ht="18.75" customHeight="1">
      <c r="A42" s="5" t="s">
        <v>31</v>
      </c>
      <c r="B42" s="53" t="s">
        <v>10</v>
      </c>
      <c r="C42" s="21">
        <f>C6-C41</f>
        <v>-1726320.6200000048</v>
      </c>
      <c r="D42" s="21">
        <f>D6-D41</f>
        <v>-7676310.959999993</v>
      </c>
      <c r="E42" s="21">
        <f>E6-E41</f>
        <v>-21423130</v>
      </c>
      <c r="F42" s="21">
        <f>F6-F41</f>
        <v>-16697863</v>
      </c>
      <c r="G42" s="11">
        <f>G6-G41</f>
        <v>-9394900</v>
      </c>
      <c r="H42" s="11">
        <f aca="true" t="shared" si="8" ref="H42:X42">H6-H41</f>
        <v>3444330</v>
      </c>
      <c r="I42" s="11">
        <f t="shared" si="8"/>
        <v>6124330</v>
      </c>
      <c r="J42" s="11">
        <f t="shared" si="8"/>
        <v>4744330</v>
      </c>
      <c r="K42" s="11">
        <f t="shared" si="8"/>
        <v>4346263</v>
      </c>
      <c r="L42" s="11">
        <f t="shared" si="8"/>
        <v>3335930</v>
      </c>
      <c r="M42" s="11">
        <f t="shared" si="8"/>
        <v>5185930</v>
      </c>
      <c r="N42" s="11">
        <f t="shared" si="8"/>
        <v>5635930</v>
      </c>
      <c r="O42" s="11">
        <f t="shared" si="8"/>
        <v>4485930</v>
      </c>
      <c r="P42" s="11">
        <f t="shared" si="8"/>
        <v>4983039</v>
      </c>
      <c r="Q42" s="11">
        <f t="shared" si="8"/>
        <v>5100000</v>
      </c>
      <c r="R42" s="11">
        <f t="shared" si="8"/>
        <v>3800000</v>
      </c>
      <c r="S42" s="11">
        <f t="shared" si="8"/>
        <v>2800000</v>
      </c>
      <c r="T42" s="11">
        <f t="shared" si="8"/>
        <v>3300000</v>
      </c>
      <c r="U42" s="11">
        <f t="shared" si="8"/>
        <v>2400000</v>
      </c>
      <c r="V42" s="11">
        <f t="shared" si="8"/>
        <v>2400000</v>
      </c>
      <c r="W42" s="11">
        <f t="shared" si="8"/>
        <v>3012856</v>
      </c>
      <c r="X42" s="11">
        <f t="shared" si="8"/>
        <v>2800000</v>
      </c>
    </row>
    <row r="43" spans="1:24" s="2" customFormat="1" ht="19.5" customHeight="1">
      <c r="A43" s="5" t="s">
        <v>32</v>
      </c>
      <c r="B43" s="61" t="s">
        <v>11</v>
      </c>
      <c r="C43" s="64">
        <v>16154724.52</v>
      </c>
      <c r="D43" s="64">
        <v>20161453.77</v>
      </c>
      <c r="E43" s="64">
        <v>26302930</v>
      </c>
      <c r="F43" s="64">
        <v>26413330</v>
      </c>
      <c r="G43" s="65">
        <v>11738900</v>
      </c>
      <c r="H43" s="65">
        <v>3272330</v>
      </c>
      <c r="I43" s="65">
        <v>3444330</v>
      </c>
      <c r="J43" s="65">
        <v>3444330</v>
      </c>
      <c r="K43" s="65">
        <v>3444330</v>
      </c>
      <c r="L43" s="65">
        <v>3546263</v>
      </c>
      <c r="M43" s="65">
        <v>2535930</v>
      </c>
      <c r="N43" s="65">
        <v>2535930</v>
      </c>
      <c r="O43" s="65">
        <v>2535930</v>
      </c>
      <c r="P43" s="65">
        <v>2535930</v>
      </c>
      <c r="Q43" s="65">
        <v>1213039</v>
      </c>
      <c r="R43" s="65">
        <v>2400000</v>
      </c>
      <c r="S43" s="65">
        <v>2400000</v>
      </c>
      <c r="T43" s="65">
        <v>2400000</v>
      </c>
      <c r="U43" s="65">
        <v>2400000</v>
      </c>
      <c r="V43" s="65">
        <v>2400000</v>
      </c>
      <c r="W43" s="65">
        <v>2400000</v>
      </c>
      <c r="X43" s="65">
        <v>2412856</v>
      </c>
    </row>
    <row r="44" spans="1:24" s="2" customFormat="1" ht="20.25" customHeight="1">
      <c r="A44" s="5" t="s">
        <v>33</v>
      </c>
      <c r="B44" s="61" t="s">
        <v>12</v>
      </c>
      <c r="C44" s="64">
        <f>C22+C24</f>
        <v>7412059.13</v>
      </c>
      <c r="D44" s="64">
        <f>D22+D24</f>
        <v>2280000</v>
      </c>
      <c r="E44" s="64">
        <f>E22+E24</f>
        <v>4879800</v>
      </c>
      <c r="F44" s="64">
        <f>F22+F24</f>
        <v>4879800</v>
      </c>
      <c r="G44" s="65">
        <f>G22+G24</f>
        <v>2344000</v>
      </c>
      <c r="H44" s="65">
        <f aca="true" t="shared" si="9" ref="H44:X44">H22+H24</f>
        <v>3272330</v>
      </c>
      <c r="I44" s="65">
        <f t="shared" si="9"/>
        <v>3444330</v>
      </c>
      <c r="J44" s="65">
        <f t="shared" si="9"/>
        <v>3444330</v>
      </c>
      <c r="K44" s="65">
        <f t="shared" si="9"/>
        <v>3444330</v>
      </c>
      <c r="L44" s="65">
        <f t="shared" si="9"/>
        <v>3546263</v>
      </c>
      <c r="M44" s="65">
        <f t="shared" si="9"/>
        <v>2535930</v>
      </c>
      <c r="N44" s="65">
        <f t="shared" si="9"/>
        <v>2535930</v>
      </c>
      <c r="O44" s="65">
        <f t="shared" si="9"/>
        <v>2535930</v>
      </c>
      <c r="P44" s="65">
        <f t="shared" si="9"/>
        <v>2535930</v>
      </c>
      <c r="Q44" s="65">
        <f t="shared" si="9"/>
        <v>1213039</v>
      </c>
      <c r="R44" s="65">
        <f t="shared" si="9"/>
        <v>2400000</v>
      </c>
      <c r="S44" s="65">
        <f t="shared" si="9"/>
        <v>2400000</v>
      </c>
      <c r="T44" s="65">
        <f t="shared" si="9"/>
        <v>2400000</v>
      </c>
      <c r="U44" s="65">
        <f t="shared" si="9"/>
        <v>2400000</v>
      </c>
      <c r="V44" s="65">
        <f t="shared" si="9"/>
        <v>2400000</v>
      </c>
      <c r="W44" s="65">
        <f t="shared" si="9"/>
        <v>2400000</v>
      </c>
      <c r="X44" s="65">
        <f t="shared" si="9"/>
        <v>2412856</v>
      </c>
    </row>
    <row r="45" spans="1:24" ht="27.75" customHeight="1">
      <c r="A45" s="4" t="s">
        <v>70</v>
      </c>
      <c r="B45" s="61" t="s">
        <v>87</v>
      </c>
      <c r="C45" s="64">
        <v>0</v>
      </c>
      <c r="D45" s="64">
        <v>0</v>
      </c>
      <c r="E45" s="64">
        <v>0</v>
      </c>
      <c r="F45" s="64">
        <v>0</v>
      </c>
      <c r="G45" s="69">
        <v>1225800</v>
      </c>
      <c r="H45" s="69">
        <v>0</v>
      </c>
      <c r="I45" s="66">
        <v>0</v>
      </c>
      <c r="J45" s="66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</row>
    <row r="46" spans="1:24" ht="43.5" customHeight="1">
      <c r="A46" s="4"/>
      <c r="B46" s="66"/>
      <c r="C46" s="5" t="s">
        <v>94</v>
      </c>
      <c r="D46" s="5" t="s">
        <v>95</v>
      </c>
      <c r="E46" s="5" t="s">
        <v>96</v>
      </c>
      <c r="F46" s="5" t="s">
        <v>97</v>
      </c>
      <c r="G46" s="5" t="s">
        <v>46</v>
      </c>
      <c r="H46" s="4" t="s">
        <v>47</v>
      </c>
      <c r="I46" s="4" t="s">
        <v>48</v>
      </c>
      <c r="J46" s="5" t="s">
        <v>49</v>
      </c>
      <c r="K46" s="5" t="s">
        <v>71</v>
      </c>
      <c r="L46" s="4" t="s">
        <v>72</v>
      </c>
      <c r="M46" s="4" t="s">
        <v>73</v>
      </c>
      <c r="N46" s="5" t="s">
        <v>74</v>
      </c>
      <c r="O46" s="5" t="s">
        <v>75</v>
      </c>
      <c r="P46" s="5" t="s">
        <v>76</v>
      </c>
      <c r="Q46" s="5" t="s">
        <v>77</v>
      </c>
      <c r="R46" s="5" t="s">
        <v>78</v>
      </c>
      <c r="S46" s="4" t="s">
        <v>79</v>
      </c>
      <c r="T46" s="4" t="s">
        <v>80</v>
      </c>
      <c r="U46" s="4" t="s">
        <v>81</v>
      </c>
      <c r="V46" s="4" t="s">
        <v>99</v>
      </c>
      <c r="W46" s="4" t="s">
        <v>83</v>
      </c>
      <c r="X46" s="14" t="s">
        <v>90</v>
      </c>
    </row>
    <row r="47" spans="1:24" ht="18.75" customHeight="1">
      <c r="A47" s="6"/>
      <c r="B47" s="7"/>
      <c r="C47" s="7"/>
      <c r="D47" s="7"/>
      <c r="E47" s="7"/>
      <c r="F47" s="7"/>
      <c r="G47" s="15"/>
      <c r="H47" s="16"/>
      <c r="I47" s="16"/>
      <c r="J47" s="15"/>
      <c r="K47" s="15"/>
      <c r="L47" s="16"/>
      <c r="M47" s="16"/>
      <c r="N47" s="15"/>
      <c r="O47" s="15"/>
      <c r="P47" s="15"/>
      <c r="Q47" s="15"/>
      <c r="R47" s="15"/>
      <c r="S47" s="16"/>
      <c r="T47" s="16"/>
      <c r="U47" s="16"/>
      <c r="V47" s="16"/>
      <c r="W47" s="16"/>
      <c r="X47" s="17"/>
    </row>
  </sheetData>
  <sheetProtection/>
  <mergeCells count="4">
    <mergeCell ref="A1:B1"/>
    <mergeCell ref="K1:L1"/>
    <mergeCell ref="G2:L2"/>
    <mergeCell ref="A3:X3"/>
  </mergeCells>
  <printOptions/>
  <pageMargins left="0.2755905511811024" right="0.1968503937007874" top="0.9448818897637796" bottom="0.4330708661417323" header="0.31496062992125984" footer="0.31496062992125984"/>
  <pageSetup horizontalDpi="600" verticalDpi="600" orientation="landscape" paperSize="8" scale="44" r:id="rId1"/>
  <headerFooter>
    <oddHeader xml:space="preserve">&amp;RZałącznik do Uchwały Nr 4/10
Zarządu Powiatu Stargardzkiego 
w Stargardzie Szczecińskim
z dnia 3 grudnia 2010 r. </oddHeader>
  </headerFooter>
  <colBreaks count="1" manualBreakCount="1">
    <brk id="2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sp</cp:lastModifiedBy>
  <cp:lastPrinted>2010-12-15T09:11:47Z</cp:lastPrinted>
  <dcterms:created xsi:type="dcterms:W3CDTF">2010-10-07T05:45:12Z</dcterms:created>
  <dcterms:modified xsi:type="dcterms:W3CDTF">2010-12-15T11:46:29Z</dcterms:modified>
  <cp:category/>
  <cp:version/>
  <cp:contentType/>
  <cp:contentStatus/>
</cp:coreProperties>
</file>