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Załącznik Nr 1" sheetId="1" r:id="rId1"/>
    <sheet name="Załącznik Nr 2" sheetId="2" r:id="rId2"/>
    <sheet name="Załącznik Nr 3 zlecone" sheetId="3" r:id="rId3"/>
    <sheet name="Arkusz3" sheetId="4" r:id="rId4"/>
  </sheets>
  <definedNames>
    <definedName name="_xlnm.Print_Area" localSheetId="0">'Załącznik Nr 1'!$A$1:$J$180</definedName>
    <definedName name="_xlnm.Print_Area" localSheetId="1">'Załącznik Nr 2'!$A$1:$J$214</definedName>
    <definedName name="_xlnm.Print_Titles" localSheetId="0">'Załącznik Nr 1'!$4:$5</definedName>
    <definedName name="_xlnm.Print_Titles" localSheetId="1">'Załącznik Nr 2'!$4:$5</definedName>
    <definedName name="_xlnm.Print_Titles" localSheetId="2">'Załącznik Nr 3 zlecone'!$4:$8</definedName>
  </definedNames>
  <calcPr fullCalcOnLoad="1"/>
</workbook>
</file>

<file path=xl/sharedStrings.xml><?xml version="1.0" encoding="utf-8"?>
<sst xmlns="http://schemas.openxmlformats.org/spreadsheetml/2006/main" count="389" uniqueCount="136">
  <si>
    <t>(W PEŁNEJ SZCZEGÓŁOWOŚCI KLASYFIKACJI BUDŻETOWEJ)</t>
  </si>
  <si>
    <t>w złotych</t>
  </si>
  <si>
    <t>Dział</t>
  </si>
  <si>
    <t>Rozdział</t>
  </si>
  <si>
    <t>§</t>
  </si>
  <si>
    <t>Wyszczególnienie</t>
  </si>
  <si>
    <t>Dochody</t>
  </si>
  <si>
    <t>Wydatki</t>
  </si>
  <si>
    <t>W tym na zadania zlecone</t>
  </si>
  <si>
    <t>Zwiększenie</t>
  </si>
  <si>
    <t xml:space="preserve">Zmniejszenie </t>
  </si>
  <si>
    <t>Zakup usług pozostałych</t>
  </si>
  <si>
    <t>Oświata i wychowanie</t>
  </si>
  <si>
    <t>Szkolenia pracowników niebędących członkami korpusu służby cywilnej</t>
  </si>
  <si>
    <t>Zakup materiałów papierniczych do sprzętu drukarskiego i urządzeń kserograficznych</t>
  </si>
  <si>
    <t>Wynagrodzenia osobowe pracowników</t>
  </si>
  <si>
    <t>Zakup energii</t>
  </si>
  <si>
    <t>Ogółem:</t>
  </si>
  <si>
    <t>per saldo</t>
  </si>
  <si>
    <t>WYDATKI - paragrafy</t>
  </si>
  <si>
    <t>RAZEM:</t>
  </si>
  <si>
    <t>WYDATKI - w grupach</t>
  </si>
  <si>
    <t>WYDATKI BIEŻĄCE</t>
  </si>
  <si>
    <t>w tym:</t>
  </si>
  <si>
    <t>wynagrodzenia</t>
  </si>
  <si>
    <t>pochodne od wynagrodzeń</t>
  </si>
  <si>
    <t>razem wynagrodzenia i pochodne</t>
  </si>
  <si>
    <t>pozostałe wydatki związane z realizacją zadań statutowych</t>
  </si>
  <si>
    <t>świadczenia na rzecz osób fizycznych</t>
  </si>
  <si>
    <t>dotacje na zadania bieżące</t>
  </si>
  <si>
    <t>wydatki na obsługę długu</t>
  </si>
  <si>
    <t>WYDATKI MAJĄTKOWE</t>
  </si>
  <si>
    <t>Starostwo Powiatowe</t>
  </si>
  <si>
    <t>Podróże służbowe krajowe</t>
  </si>
  <si>
    <t>Edukacyjna opieka wychowawcza</t>
  </si>
  <si>
    <t>ZMIANA UKŁADU WYKONAWCZEGO BUDŻETU POWIATU STARGARDZKIEGO NA 2010 ROK ORAZ OSTATECZNE KWOTY DOCHODÓW  I WYDATKÓW</t>
  </si>
  <si>
    <t>Szkoły zawodowe</t>
  </si>
  <si>
    <t>Zakup materiałów i wyposażenia</t>
  </si>
  <si>
    <t>Zakup pomocy naukowych, dydaktycznych i książek</t>
  </si>
  <si>
    <t>Zakup usług zdrowotnych</t>
  </si>
  <si>
    <t>Zespół Szkół Specjalnych</t>
  </si>
  <si>
    <t>(Z PODZIAŁEM NA JEDNOSTKI ORGANIZACYJNE POWIATU)</t>
  </si>
  <si>
    <t>Dochody i wydatki
budżetu Powiatu Stargardzkiego
związane z realizacją zadań z zakresu administracji rządowej i innych zadań zleconych odrębnymi ustawami
w 2010 r.</t>
  </si>
  <si>
    <t>Rozdział*</t>
  </si>
  <si>
    <t>Dotacje
ogółem</t>
  </si>
  <si>
    <t>Wydatki
ogółem
(5+10)</t>
  </si>
  <si>
    <t>z tego:</t>
  </si>
  <si>
    <t>Wydatki bieżące</t>
  </si>
  <si>
    <t>Wydatki majątkowe</t>
  </si>
  <si>
    <t>Wydatki jednostek budżetowych</t>
  </si>
  <si>
    <t>Świadczenia na rzecz osób fizycznych</t>
  </si>
  <si>
    <t xml:space="preserve">Wydatki na programy finansowane z udziałem środków, o których mowa w art. 5 ust. pkt 2 i 3 ustawy o fin. publ. w części związanej z realizacją zadań Powiatu </t>
  </si>
  <si>
    <t>Wynagrodzenia                     i składki od nich naliczane</t>
  </si>
  <si>
    <t>Pozostałe wydatki związane z realizacją zadań statutowych</t>
  </si>
  <si>
    <t>010</t>
  </si>
  <si>
    <t>01005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</si>
  <si>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</si>
  <si>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</si>
  <si>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</si>
  <si>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</si>
  <si>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</si>
  <si>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</si>
  <si>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</si>
  <si>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</si>
  <si>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</si>
  <si>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751</t>
  </si>
  <si>
    <t>75109</t>
  </si>
  <si>
    <t>754</t>
  </si>
  <si>
    <t>75411</t>
  </si>
  <si>
    <t>75478</t>
  </si>
  <si>
    <t>851</t>
  </si>
  <si>
    <t>85156</t>
  </si>
  <si>
    <t>852</t>
  </si>
  <si>
    <t>85205</t>
  </si>
  <si>
    <t>853</t>
  </si>
  <si>
    <t>85321</t>
  </si>
  <si>
    <t>Ogółem</t>
  </si>
  <si>
    <t>Administracja publiczna</t>
  </si>
  <si>
    <t>Starostwa powiatowe</t>
  </si>
  <si>
    <t>Zakup usług remontowych</t>
  </si>
  <si>
    <t>Różne opłaty i składki</t>
  </si>
  <si>
    <t>Szkoły podstawowe specjalne</t>
  </si>
  <si>
    <t>Składki na Fundusz Pracy</t>
  </si>
  <si>
    <t>Zakup usług dostępu do sieci Internet</t>
  </si>
  <si>
    <t>Opłaty z tytułu zakupu usług telekomunikacyjnych świadczonych w stacjonarnej publicznej sieci telefonicznej</t>
  </si>
  <si>
    <t>Gimnazja specjalne</t>
  </si>
  <si>
    <t>Bezpieczeństwo publiczne i ochrona przeciwpożarowa</t>
  </si>
  <si>
    <t>Komendy powiatowe Państwowej Straży Pożarnej</t>
  </si>
  <si>
    <t>Wydatki osobowe niezaliczone do uposażeń wypłacane żołnierzom i funkcjonariuszom</t>
  </si>
  <si>
    <t>Uposażenia żołnierzy zawodowych i nadterminowych oraz funkcjonariuszy</t>
  </si>
  <si>
    <t>Pozostałe należności żołnierzy zawodowych i nadterminowych oraz funkcjonariuszy</t>
  </si>
  <si>
    <t>Składki na ubezpieczenia społeczne</t>
  </si>
  <si>
    <t>Równoważniki pieniężne i ekwiwalenty dla żołnierzy i funkcjonariuszy</t>
  </si>
  <si>
    <t>Opłaty z tytułu zakupu usług telekomunikacyjnych świadczonych w ruchomej publicznej sieci telefonicznej</t>
  </si>
  <si>
    <t>Podróże służbowe zagraniczne</t>
  </si>
  <si>
    <t>Szkolenia członków korpusu służby cywilnej</t>
  </si>
  <si>
    <t>Licea ogólnokształcące</t>
  </si>
  <si>
    <t>Centra kształcenia ustawicznego i praktycznego oraz ośrodki dokształcania zawodowego</t>
  </si>
  <si>
    <t>Pomoc społeczna</t>
  </si>
  <si>
    <t>Placówki opiekuńczo - wychowawcze</t>
  </si>
  <si>
    <t>Koszty postępowania sądowego i prokuratorskiego</t>
  </si>
  <si>
    <t>Powiatowe centra pomocy rodzinie</t>
  </si>
  <si>
    <t>Zakup akcesoriów kompuetrowych, w tym programów i licencji</t>
  </si>
  <si>
    <t>Zespoły do spraw orzekania o niepełnosprawności</t>
  </si>
  <si>
    <t>Wynagrodzenia bezosobowe</t>
  </si>
  <si>
    <t>Odpis na zakładowy fundusz świadczeń socjalnych</t>
  </si>
  <si>
    <t>Poradnie psychologiczno - pedagogiczne, w tym poradnie specjalistyczne</t>
  </si>
  <si>
    <t>Kultura fizyczna i sport</t>
  </si>
  <si>
    <t>Opłaty za administrowaine i czynsze za budynki, lokale i pomieszczenia garażowe</t>
  </si>
  <si>
    <t>Biuro Obsługi Urzędu "A"</t>
  </si>
  <si>
    <t>Komenda Powiatowa Państwowej Straży Pożarnej</t>
  </si>
  <si>
    <t>I Liceum Ogólnokształcące</t>
  </si>
  <si>
    <t>Zespół Szkół Nr 1</t>
  </si>
  <si>
    <t>Zespół Szkół Budowlano - Technicznych</t>
  </si>
  <si>
    <t>Zespół Szkół Nr 2</t>
  </si>
  <si>
    <t>Dom Dziecka Nr 1</t>
  </si>
  <si>
    <t>Powiatowe Centrum Pomocy Rodzinie</t>
  </si>
  <si>
    <t>Poradnia Psychologiczno - Pedagogiczna</t>
  </si>
  <si>
    <t>Działalność usługowa</t>
  </si>
  <si>
    <t>Nadzór budowlany</t>
  </si>
  <si>
    <t>Wydatki osobowe niezaliczone do wynagrodzeń</t>
  </si>
  <si>
    <t>Wynagrodzenia osobowe członków korpusu służby cywilnej</t>
  </si>
  <si>
    <t>Powiatowe urzędy pracy</t>
  </si>
  <si>
    <t>Wpłaty na Państwowy Fundusz Rehabilitacji Osób Niepełnosprawnych</t>
  </si>
  <si>
    <t>Powiatowy Inspektorat Nadzoru Budowlanego</t>
  </si>
  <si>
    <t>Dom Dziecka Nr 2</t>
  </si>
  <si>
    <t>Powiatowy Urząd Pracy</t>
  </si>
  <si>
    <t>Obiekty sportowe</t>
  </si>
  <si>
    <t>Podatek od nieruchomości</t>
  </si>
  <si>
    <t>Centrum Kształcenia Praktycznego</t>
  </si>
  <si>
    <t>Urzędy naczelnych oragnów władzy państwowej, kontroli i ochrony prawa oraz sądownictwa</t>
  </si>
  <si>
    <t>Wybory do rad gmin, rad powiatów i sejmików województw, wybory wójtów, burmistrzów i prezydnetów miast oraz referenda gminne, powiatowe i wojewódzkie</t>
  </si>
  <si>
    <t>Różne wydatki na rzecz osób fizycznych</t>
  </si>
  <si>
    <t>Biuro Obsługi Zarządu i Rady Powiatu "C"</t>
  </si>
  <si>
    <t>Załącznik Nr 3 do Uchwały Nr 21/10
Zarządu Powiatu Stargardzkiego
w Stargardzie Szczecińskim                                                                                                                                                                                                               z dnia 16 grudnia 2010 r. zastępujący              załącznik Nr 4 do uchwały w sprawie                            uchwalenia budżetu na 2010 r.</t>
  </si>
  <si>
    <t>Pozostałe zadania w zakresie polityki społecznej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</si>
</sst>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i/>
      <u val="single"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b/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8" fillId="4" borderId="10" xfId="106" applyFont="1" applyFill="1" applyBorder="1" applyAlignment="1">
      <alignment horizontal="left" vertical="center" wrapText="1"/>
      <protection/>
    </xf>
    <xf numFmtId="3" fontId="3" fillId="4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0" fontId="10" fillId="33" borderId="10" xfId="106" applyFont="1" applyFill="1" applyBorder="1" applyAlignment="1">
      <alignment horizontal="left" vertical="center" wrapText="1"/>
      <protection/>
    </xf>
    <xf numFmtId="3" fontId="9" fillId="33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3" fontId="11" fillId="33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0" fontId="11" fillId="0" borderId="0" xfId="0" applyFont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11" fillId="6" borderId="10" xfId="0" applyFont="1" applyFill="1" applyBorder="1" applyAlignment="1">
      <alignment/>
    </xf>
    <xf numFmtId="0" fontId="11" fillId="6" borderId="10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3" fillId="6" borderId="10" xfId="0" applyFont="1" applyFill="1" applyBorder="1" applyAlignment="1">
      <alignment horizontal="right" vertical="center"/>
    </xf>
    <xf numFmtId="3" fontId="3" fillId="6" borderId="10" xfId="0" applyNumberFormat="1" applyFont="1" applyFill="1" applyBorder="1" applyAlignment="1">
      <alignment vertical="center"/>
    </xf>
    <xf numFmtId="0" fontId="65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center"/>
    </xf>
    <xf numFmtId="3" fontId="3" fillId="4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3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vertical="center"/>
    </xf>
    <xf numFmtId="0" fontId="11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right" vertical="center"/>
    </xf>
    <xf numFmtId="0" fontId="66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3" fillId="33" borderId="10" xfId="0" applyNumberFormat="1" applyFont="1" applyFill="1" applyBorder="1" applyAlignment="1">
      <alignment horizontal="right" vertical="center"/>
    </xf>
    <xf numFmtId="0" fontId="67" fillId="0" borderId="0" xfId="0" applyFont="1" applyAlignment="1">
      <alignment/>
    </xf>
    <xf numFmtId="3" fontId="11" fillId="33" borderId="0" xfId="0" applyNumberFormat="1" applyFont="1" applyFill="1" applyBorder="1" applyAlignment="1">
      <alignment horizontal="right" vertical="center"/>
    </xf>
    <xf numFmtId="0" fontId="7" fillId="0" borderId="0" xfId="96" applyAlignment="1">
      <alignment vertical="center"/>
      <protection/>
    </xf>
    <xf numFmtId="0" fontId="15" fillId="0" borderId="0" xfId="96" applyFont="1" applyAlignment="1">
      <alignment vertical="top" wrapText="1"/>
      <protection/>
    </xf>
    <xf numFmtId="0" fontId="7" fillId="0" borderId="0" xfId="96">
      <alignment/>
      <protection/>
    </xf>
    <xf numFmtId="0" fontId="17" fillId="0" borderId="0" xfId="96" applyFont="1" applyBorder="1" applyAlignment="1">
      <alignment horizontal="center" vertical="center" wrapText="1"/>
      <protection/>
    </xf>
    <xf numFmtId="0" fontId="18" fillId="0" borderId="0" xfId="96" applyFont="1" applyAlignment="1">
      <alignment horizontal="right"/>
      <protection/>
    </xf>
    <xf numFmtId="0" fontId="7" fillId="0" borderId="0" xfId="96" applyAlignment="1">
      <alignment horizontal="center" vertical="center"/>
      <protection/>
    </xf>
    <xf numFmtId="0" fontId="19" fillId="4" borderId="10" xfId="96" applyFont="1" applyFill="1" applyBorder="1" applyAlignment="1">
      <alignment horizontal="center" vertical="center" wrapText="1"/>
      <protection/>
    </xf>
    <xf numFmtId="0" fontId="15" fillId="0" borderId="11" xfId="96" applyFont="1" applyBorder="1" applyAlignment="1">
      <alignment horizontal="center" vertical="center"/>
      <protection/>
    </xf>
    <xf numFmtId="49" fontId="21" fillId="34" borderId="10" xfId="96" applyNumberFormat="1" applyFont="1" applyFill="1" applyBorder="1" applyAlignment="1">
      <alignment horizontal="center" vertical="center"/>
      <protection/>
    </xf>
    <xf numFmtId="3" fontId="21" fillId="34" borderId="10" xfId="96" applyNumberFormat="1" applyFont="1" applyFill="1" applyBorder="1" applyAlignment="1">
      <alignment horizontal="center" vertical="center"/>
      <protection/>
    </xf>
    <xf numFmtId="49" fontId="21" fillId="0" borderId="10" xfId="96" applyNumberFormat="1" applyFont="1" applyBorder="1" applyAlignment="1">
      <alignment horizontal="center" vertical="center"/>
      <protection/>
    </xf>
    <xf numFmtId="3" fontId="21" fillId="33" borderId="10" xfId="96" applyNumberFormat="1" applyFont="1" applyFill="1" applyBorder="1" applyAlignment="1">
      <alignment horizontal="center" vertical="center"/>
      <protection/>
    </xf>
    <xf numFmtId="3" fontId="21" fillId="0" borderId="10" xfId="96" applyNumberFormat="1" applyFont="1" applyBorder="1" applyAlignment="1">
      <alignment horizontal="center" vertical="center"/>
      <protection/>
    </xf>
    <xf numFmtId="49" fontId="21" fillId="0" borderId="10" xfId="96" applyNumberFormat="1" applyFont="1" applyBorder="1" applyAlignment="1">
      <alignment vertical="center"/>
      <protection/>
    </xf>
    <xf numFmtId="49" fontId="21" fillId="34" borderId="10" xfId="96" applyNumberFormat="1" applyFont="1" applyFill="1" applyBorder="1" applyAlignment="1">
      <alignment vertical="center"/>
      <protection/>
    </xf>
    <xf numFmtId="3" fontId="22" fillId="0" borderId="10" xfId="96" applyNumberFormat="1" applyFont="1" applyBorder="1" applyAlignment="1">
      <alignment horizontal="center" vertical="center"/>
      <protection/>
    </xf>
    <xf numFmtId="3" fontId="11" fillId="33" borderId="0" xfId="0" applyNumberFormat="1" applyFont="1" applyFill="1" applyBorder="1" applyAlignment="1">
      <alignment horizontal="right" vertical="center" wrapText="1"/>
    </xf>
    <xf numFmtId="0" fontId="23" fillId="33" borderId="10" xfId="106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3" fontId="68" fillId="0" borderId="12" xfId="0" applyNumberFormat="1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right" vertical="center"/>
    </xf>
    <xf numFmtId="0" fontId="64" fillId="0" borderId="10" xfId="0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3" fillId="0" borderId="10" xfId="84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5" xfId="106" applyFont="1" applyBorder="1" applyAlignment="1">
      <alignment horizontal="left" vertical="top" wrapText="1"/>
      <protection/>
    </xf>
    <xf numFmtId="0" fontId="16" fillId="6" borderId="12" xfId="96" applyFont="1" applyFill="1" applyBorder="1" applyAlignment="1">
      <alignment horizontal="center" vertical="center" wrapText="1"/>
      <protection/>
    </xf>
    <xf numFmtId="0" fontId="16" fillId="6" borderId="14" xfId="96" applyFont="1" applyFill="1" applyBorder="1" applyAlignment="1">
      <alignment horizontal="center" vertical="center" wrapText="1"/>
      <protection/>
    </xf>
    <xf numFmtId="0" fontId="16" fillId="6" borderId="13" xfId="96" applyFont="1" applyFill="1" applyBorder="1" applyAlignment="1">
      <alignment horizontal="center" vertical="center" wrapText="1"/>
      <protection/>
    </xf>
    <xf numFmtId="0" fontId="16" fillId="4" borderId="10" xfId="96" applyFont="1" applyFill="1" applyBorder="1" applyAlignment="1">
      <alignment horizontal="center" vertical="center"/>
      <protection/>
    </xf>
    <xf numFmtId="0" fontId="16" fillId="4" borderId="10" xfId="96" applyFont="1" applyFill="1" applyBorder="1" applyAlignment="1">
      <alignment horizontal="center" vertical="center" wrapText="1"/>
      <protection/>
    </xf>
    <xf numFmtId="0" fontId="19" fillId="4" borderId="10" xfId="96" applyFont="1" applyFill="1" applyBorder="1" applyAlignment="1">
      <alignment horizontal="center" vertical="center" wrapText="1"/>
      <protection/>
    </xf>
    <xf numFmtId="0" fontId="19" fillId="4" borderId="12" xfId="96" applyFont="1" applyFill="1" applyBorder="1" applyAlignment="1">
      <alignment horizontal="center" vertical="center" wrapText="1"/>
      <protection/>
    </xf>
    <xf numFmtId="0" fontId="19" fillId="4" borderId="13" xfId="96" applyFont="1" applyFill="1" applyBorder="1" applyAlignment="1">
      <alignment horizontal="center" vertical="center" wrapText="1"/>
      <protection/>
    </xf>
    <xf numFmtId="0" fontId="19" fillId="4" borderId="16" xfId="96" applyFont="1" applyFill="1" applyBorder="1" applyAlignment="1">
      <alignment horizontal="center" vertical="center" wrapText="1"/>
      <protection/>
    </xf>
    <xf numFmtId="0" fontId="19" fillId="4" borderId="11" xfId="96" applyFont="1" applyFill="1" applyBorder="1" applyAlignment="1">
      <alignment horizontal="center" vertical="center" wrapText="1"/>
      <protection/>
    </xf>
    <xf numFmtId="0" fontId="20" fillId="4" borderId="17" xfId="96" applyFont="1" applyFill="1" applyBorder="1" applyAlignment="1">
      <alignment horizontal="center" vertical="center" wrapText="1"/>
      <protection/>
    </xf>
    <xf numFmtId="0" fontId="20" fillId="4" borderId="18" xfId="96" applyFont="1" applyFill="1" applyBorder="1" applyAlignment="1">
      <alignment horizontal="center" vertical="center" wrapText="1"/>
      <protection/>
    </xf>
    <xf numFmtId="0" fontId="20" fillId="4" borderId="19" xfId="96" applyFont="1" applyFill="1" applyBorder="1" applyAlignment="1">
      <alignment horizontal="center" vertical="center" wrapText="1"/>
      <protection/>
    </xf>
    <xf numFmtId="0" fontId="20" fillId="4" borderId="20" xfId="96" applyFont="1" applyFill="1" applyBorder="1" applyAlignment="1">
      <alignment horizontal="center" vertical="center" wrapText="1"/>
      <protection/>
    </xf>
    <xf numFmtId="0" fontId="15" fillId="0" borderId="19" xfId="96" applyFont="1" applyBorder="1" applyAlignment="1">
      <alignment horizontal="center" vertical="center"/>
      <protection/>
    </xf>
    <xf numFmtId="0" fontId="15" fillId="0" borderId="20" xfId="96" applyFont="1" applyBorder="1" applyAlignment="1">
      <alignment horizontal="center" vertical="center"/>
      <protection/>
    </xf>
    <xf numFmtId="3" fontId="21" fillId="34" borderId="12" xfId="96" applyNumberFormat="1" applyFont="1" applyFill="1" applyBorder="1" applyAlignment="1">
      <alignment horizontal="center" vertical="center"/>
      <protection/>
    </xf>
    <xf numFmtId="3" fontId="21" fillId="34" borderId="13" xfId="96" applyNumberFormat="1" applyFont="1" applyFill="1" applyBorder="1" applyAlignment="1">
      <alignment horizontal="center" vertical="center"/>
      <protection/>
    </xf>
    <xf numFmtId="3" fontId="21" fillId="0" borderId="12" xfId="96" applyNumberFormat="1" applyFont="1" applyBorder="1" applyAlignment="1">
      <alignment horizontal="center" vertical="center"/>
      <protection/>
    </xf>
    <xf numFmtId="3" fontId="21" fillId="0" borderId="13" xfId="96" applyNumberFormat="1" applyFont="1" applyBorder="1" applyAlignment="1">
      <alignment horizontal="center" vertical="center"/>
      <protection/>
    </xf>
    <xf numFmtId="0" fontId="22" fillId="0" borderId="12" xfId="96" applyFont="1" applyBorder="1" applyAlignment="1">
      <alignment horizontal="center" vertical="center"/>
      <protection/>
    </xf>
    <xf numFmtId="0" fontId="22" fillId="0" borderId="14" xfId="96" applyFont="1" applyBorder="1" applyAlignment="1">
      <alignment horizontal="center" vertical="center"/>
      <protection/>
    </xf>
    <xf numFmtId="3" fontId="22" fillId="0" borderId="12" xfId="96" applyNumberFormat="1" applyFont="1" applyBorder="1" applyAlignment="1">
      <alignment horizontal="center" vertical="center"/>
      <protection/>
    </xf>
    <xf numFmtId="3" fontId="22" fillId="0" borderId="13" xfId="96" applyNumberFormat="1" applyFont="1" applyBorder="1" applyAlignment="1">
      <alignment horizontal="center" vertical="center"/>
      <protection/>
    </xf>
  </cellXfs>
  <cellStyles count="13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10" xfId="45"/>
    <cellStyle name="Dziesiętny 2 11" xfId="46"/>
    <cellStyle name="Dziesiętny 2 12" xfId="47"/>
    <cellStyle name="Dziesiętny 2 13" xfId="48"/>
    <cellStyle name="Dziesiętny 2 14" xfId="49"/>
    <cellStyle name="Dziesiętny 2 15" xfId="50"/>
    <cellStyle name="Dziesiętny 2 16" xfId="51"/>
    <cellStyle name="Dziesiętny 2 17" xfId="52"/>
    <cellStyle name="Dziesiętny 2 18" xfId="53"/>
    <cellStyle name="Dziesiętny 2 19" xfId="54"/>
    <cellStyle name="Dziesiętny 2 2" xfId="55"/>
    <cellStyle name="Dziesiętny 2 20" xfId="56"/>
    <cellStyle name="Dziesiętny 2 3" xfId="57"/>
    <cellStyle name="Dziesiętny 2 4" xfId="58"/>
    <cellStyle name="Dziesiętny 2 5" xfId="59"/>
    <cellStyle name="Dziesiętny 2 6" xfId="60"/>
    <cellStyle name="Dziesiętny 2 7" xfId="61"/>
    <cellStyle name="Dziesiętny 2 8" xfId="62"/>
    <cellStyle name="Dziesiętny 2 9" xfId="63"/>
    <cellStyle name="Dziesiętny 3" xfId="64"/>
    <cellStyle name="Hyperlink" xfId="65"/>
    <cellStyle name="Komórka połączona" xfId="66"/>
    <cellStyle name="Komórka zaznaczona" xfId="67"/>
    <cellStyle name="Nagłówek 1" xfId="68"/>
    <cellStyle name="Nagłówek 2" xfId="69"/>
    <cellStyle name="Nagłówek 3" xfId="70"/>
    <cellStyle name="Nagłówek 4" xfId="71"/>
    <cellStyle name="Neutralne" xfId="72"/>
    <cellStyle name="Normalny 10" xfId="73"/>
    <cellStyle name="Normalny 11" xfId="74"/>
    <cellStyle name="Normalny 12" xfId="75"/>
    <cellStyle name="Normalny 13" xfId="76"/>
    <cellStyle name="Normalny 14" xfId="77"/>
    <cellStyle name="Normalny 15" xfId="78"/>
    <cellStyle name="Normalny 16" xfId="79"/>
    <cellStyle name="Normalny 17" xfId="80"/>
    <cellStyle name="Normalny 18" xfId="81"/>
    <cellStyle name="Normalny 18 2" xfId="82"/>
    <cellStyle name="Normalny 19" xfId="83"/>
    <cellStyle name="Normalny 2" xfId="84"/>
    <cellStyle name="Normalny 2 10" xfId="85"/>
    <cellStyle name="Normalny 2 11" xfId="86"/>
    <cellStyle name="Normalny 2 12" xfId="87"/>
    <cellStyle name="Normalny 2 13" xfId="88"/>
    <cellStyle name="Normalny 2 14" xfId="89"/>
    <cellStyle name="Normalny 2 15" xfId="90"/>
    <cellStyle name="Normalny 2 16" xfId="91"/>
    <cellStyle name="Normalny 2 17" xfId="92"/>
    <cellStyle name="Normalny 2 18" xfId="93"/>
    <cellStyle name="Normalny 2 19" xfId="94"/>
    <cellStyle name="Normalny 2 2" xfId="95"/>
    <cellStyle name="Normalny 2 2 10" xfId="96"/>
    <cellStyle name="Normalny 2 2 11" xfId="97"/>
    <cellStyle name="Normalny 2 2 12" xfId="98"/>
    <cellStyle name="Normalny 2 2 13" xfId="99"/>
    <cellStyle name="Normalny 2 2 14" xfId="100"/>
    <cellStyle name="Normalny 2 2 15" xfId="101"/>
    <cellStyle name="Normalny 2 2 16" xfId="102"/>
    <cellStyle name="Normalny 2 2 17" xfId="103"/>
    <cellStyle name="Normalny 2 2 18" xfId="104"/>
    <cellStyle name="Normalny 2 2 19" xfId="105"/>
    <cellStyle name="Normalny 2 2 2" xfId="106"/>
    <cellStyle name="Normalny 2 2 20" xfId="107"/>
    <cellStyle name="Normalny 2 2 3" xfId="108"/>
    <cellStyle name="Normalny 2 2 4" xfId="109"/>
    <cellStyle name="Normalny 2 2 5" xfId="110"/>
    <cellStyle name="Normalny 2 2 6" xfId="111"/>
    <cellStyle name="Normalny 2 2 7" xfId="112"/>
    <cellStyle name="Normalny 2 2 8" xfId="113"/>
    <cellStyle name="Normalny 2 2 9" xfId="114"/>
    <cellStyle name="Normalny 2 2_układ wykonawczy 1495" xfId="115"/>
    <cellStyle name="Normalny 2 20" xfId="116"/>
    <cellStyle name="Normalny 2 21" xfId="117"/>
    <cellStyle name="Normalny 2 22" xfId="118"/>
    <cellStyle name="Normalny 2 3" xfId="119"/>
    <cellStyle name="Normalny 2 4" xfId="120"/>
    <cellStyle name="Normalny 2 5" xfId="121"/>
    <cellStyle name="Normalny 2 6" xfId="122"/>
    <cellStyle name="Normalny 2 7" xfId="123"/>
    <cellStyle name="Normalny 2 8" xfId="124"/>
    <cellStyle name="Normalny 2 9" xfId="125"/>
    <cellStyle name="Normalny 2_BIP-2007 roczne-załączniki" xfId="126"/>
    <cellStyle name="Normalny 22" xfId="127"/>
    <cellStyle name="Normalny 3" xfId="128"/>
    <cellStyle name="Normalny 4" xfId="129"/>
    <cellStyle name="Normalny 5" xfId="130"/>
    <cellStyle name="Normalny 6" xfId="131"/>
    <cellStyle name="Normalny 7" xfId="132"/>
    <cellStyle name="Normalny 8" xfId="133"/>
    <cellStyle name="Normalny 9" xfId="134"/>
    <cellStyle name="Obliczenia" xfId="135"/>
    <cellStyle name="Followed Hyperlink" xfId="136"/>
    <cellStyle name="Percent" xfId="137"/>
    <cellStyle name="Suma" xfId="138"/>
    <cellStyle name="Tekst objaśnienia" xfId="139"/>
    <cellStyle name="Tekst ostrzeżenia" xfId="140"/>
    <cellStyle name="Tytuł" xfId="141"/>
    <cellStyle name="Uwaga" xfId="142"/>
    <cellStyle name="Currency" xfId="143"/>
    <cellStyle name="Currency [0]" xfId="144"/>
    <cellStyle name="Złe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"/>
  <sheetViews>
    <sheetView zoomScale="90" zoomScaleNormal="90" workbookViewId="0" topLeftCell="A97">
      <selection activeCell="D99" sqref="D99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6.140625" style="0" customWidth="1"/>
    <col min="4" max="4" width="45.42187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00390625" style="0" customWidth="1"/>
    <col min="10" max="10" width="15.421875" style="0" customWidth="1"/>
  </cols>
  <sheetData>
    <row r="1" spans="1:10" ht="29.25" customHeight="1">
      <c r="A1" s="77" t="s">
        <v>35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1" customHeigh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5.75">
      <c r="A4" s="79" t="s">
        <v>2</v>
      </c>
      <c r="B4" s="79" t="s">
        <v>3</v>
      </c>
      <c r="C4" s="80" t="s">
        <v>4</v>
      </c>
      <c r="D4" s="80" t="s">
        <v>5</v>
      </c>
      <c r="E4" s="81" t="s">
        <v>6</v>
      </c>
      <c r="F4" s="81"/>
      <c r="G4" s="81" t="s">
        <v>7</v>
      </c>
      <c r="H4" s="81"/>
      <c r="I4" s="81" t="s">
        <v>8</v>
      </c>
      <c r="J4" s="81"/>
    </row>
    <row r="5" spans="1:11" ht="21.75" customHeight="1">
      <c r="A5" s="79"/>
      <c r="B5" s="79"/>
      <c r="C5" s="80"/>
      <c r="D5" s="80"/>
      <c r="E5" s="3" t="s">
        <v>9</v>
      </c>
      <c r="F5" s="3" t="s">
        <v>10</v>
      </c>
      <c r="G5" s="3" t="s">
        <v>9</v>
      </c>
      <c r="H5" s="3" t="s">
        <v>10</v>
      </c>
      <c r="I5" s="3" t="s">
        <v>9</v>
      </c>
      <c r="J5" s="3" t="s">
        <v>10</v>
      </c>
      <c r="K5" s="4"/>
    </row>
    <row r="6" spans="1:10" ht="23.25" customHeight="1">
      <c r="A6" s="5">
        <v>710</v>
      </c>
      <c r="B6" s="5"/>
      <c r="C6" s="5"/>
      <c r="D6" s="6" t="s">
        <v>118</v>
      </c>
      <c r="E6" s="7">
        <f aca="true" t="shared" si="0" ref="E6:J6">E7</f>
        <v>0</v>
      </c>
      <c r="F6" s="7">
        <f t="shared" si="0"/>
        <v>0</v>
      </c>
      <c r="G6" s="7">
        <f t="shared" si="0"/>
        <v>9076</v>
      </c>
      <c r="H6" s="7">
        <f t="shared" si="0"/>
        <v>9076</v>
      </c>
      <c r="I6" s="7">
        <f t="shared" si="0"/>
        <v>5839</v>
      </c>
      <c r="J6" s="7">
        <f t="shared" si="0"/>
        <v>5839</v>
      </c>
    </row>
    <row r="7" spans="1:12" ht="22.5" customHeight="1">
      <c r="A7" s="8"/>
      <c r="B7" s="8">
        <v>71015</v>
      </c>
      <c r="C7" s="8"/>
      <c r="D7" s="9" t="s">
        <v>119</v>
      </c>
      <c r="E7" s="10">
        <f aca="true" t="shared" si="1" ref="E7:J7">SUM(E8:E20)</f>
        <v>0</v>
      </c>
      <c r="F7" s="10">
        <f t="shared" si="1"/>
        <v>0</v>
      </c>
      <c r="G7" s="10">
        <f t="shared" si="1"/>
        <v>9076</v>
      </c>
      <c r="H7" s="10">
        <f t="shared" si="1"/>
        <v>9076</v>
      </c>
      <c r="I7" s="10">
        <f t="shared" si="1"/>
        <v>5839</v>
      </c>
      <c r="J7" s="10">
        <f t="shared" si="1"/>
        <v>5839</v>
      </c>
      <c r="L7" s="45"/>
    </row>
    <row r="8" spans="1:12" ht="21" customHeight="1">
      <c r="A8" s="8"/>
      <c r="B8" s="8"/>
      <c r="C8" s="11">
        <v>3020</v>
      </c>
      <c r="D8" s="12" t="s">
        <v>120</v>
      </c>
      <c r="E8" s="13">
        <v>0</v>
      </c>
      <c r="F8" s="13">
        <v>0</v>
      </c>
      <c r="G8" s="13">
        <v>0</v>
      </c>
      <c r="H8" s="13">
        <v>400</v>
      </c>
      <c r="I8" s="13">
        <v>0</v>
      </c>
      <c r="J8" s="13">
        <v>400</v>
      </c>
      <c r="K8" s="28"/>
      <c r="L8" s="48"/>
    </row>
    <row r="9" spans="1:10" ht="19.5" customHeight="1">
      <c r="A9" s="8"/>
      <c r="B9" s="8"/>
      <c r="C9" s="11">
        <v>4010</v>
      </c>
      <c r="D9" s="12" t="s">
        <v>15</v>
      </c>
      <c r="E9" s="13">
        <v>0</v>
      </c>
      <c r="F9" s="13">
        <v>0</v>
      </c>
      <c r="G9" s="13">
        <v>228</v>
      </c>
      <c r="H9" s="13">
        <v>0</v>
      </c>
      <c r="I9" s="13">
        <v>228</v>
      </c>
      <c r="J9" s="13">
        <v>0</v>
      </c>
    </row>
    <row r="10" spans="1:10" ht="33.75" customHeight="1">
      <c r="A10" s="8"/>
      <c r="B10" s="8"/>
      <c r="C10" s="11">
        <v>4020</v>
      </c>
      <c r="D10" s="12" t="s">
        <v>121</v>
      </c>
      <c r="E10" s="13">
        <v>0</v>
      </c>
      <c r="F10" s="13">
        <v>0</v>
      </c>
      <c r="G10" s="13">
        <v>1289</v>
      </c>
      <c r="H10" s="13">
        <v>0</v>
      </c>
      <c r="I10" s="13">
        <v>1289</v>
      </c>
      <c r="J10" s="13">
        <v>0</v>
      </c>
    </row>
    <row r="11" spans="1:10" ht="19.5" customHeight="1">
      <c r="A11" s="8"/>
      <c r="B11" s="8"/>
      <c r="C11" s="11">
        <v>4110</v>
      </c>
      <c r="D11" s="12" t="s">
        <v>91</v>
      </c>
      <c r="E11" s="13">
        <v>0</v>
      </c>
      <c r="F11" s="13">
        <v>0</v>
      </c>
      <c r="G11" s="13">
        <v>0</v>
      </c>
      <c r="H11" s="13">
        <v>863</v>
      </c>
      <c r="I11" s="13">
        <v>0</v>
      </c>
      <c r="J11" s="13">
        <v>863</v>
      </c>
    </row>
    <row r="12" spans="1:10" ht="19.5" customHeight="1">
      <c r="A12" s="8"/>
      <c r="B12" s="8"/>
      <c r="C12" s="11">
        <v>4120</v>
      </c>
      <c r="D12" s="12" t="s">
        <v>82</v>
      </c>
      <c r="E12" s="13">
        <v>0</v>
      </c>
      <c r="F12" s="13">
        <v>0</v>
      </c>
      <c r="G12" s="13">
        <v>0</v>
      </c>
      <c r="H12" s="13">
        <v>654</v>
      </c>
      <c r="I12" s="13">
        <v>0</v>
      </c>
      <c r="J12" s="13">
        <v>654</v>
      </c>
    </row>
    <row r="13" spans="1:10" ht="19.5" customHeight="1">
      <c r="A13" s="8"/>
      <c r="B13" s="8"/>
      <c r="C13" s="11">
        <v>4210</v>
      </c>
      <c r="D13" s="12" t="s">
        <v>37</v>
      </c>
      <c r="E13" s="13">
        <v>0</v>
      </c>
      <c r="F13" s="13">
        <v>0</v>
      </c>
      <c r="G13" s="13">
        <v>6837</v>
      </c>
      <c r="H13" s="13">
        <v>0</v>
      </c>
      <c r="I13" s="13">
        <v>3600</v>
      </c>
      <c r="J13" s="13">
        <v>0</v>
      </c>
    </row>
    <row r="14" spans="1:10" ht="19.5" customHeight="1">
      <c r="A14" s="8"/>
      <c r="B14" s="8"/>
      <c r="C14" s="11">
        <v>4280</v>
      </c>
      <c r="D14" s="12" t="s">
        <v>39</v>
      </c>
      <c r="E14" s="13">
        <v>0</v>
      </c>
      <c r="F14" s="13">
        <v>0</v>
      </c>
      <c r="G14" s="13">
        <v>0</v>
      </c>
      <c r="H14" s="13">
        <v>85</v>
      </c>
      <c r="I14" s="13">
        <v>0</v>
      </c>
      <c r="J14" s="13">
        <v>85</v>
      </c>
    </row>
    <row r="15" spans="1:10" ht="19.5" customHeight="1">
      <c r="A15" s="8"/>
      <c r="B15" s="8"/>
      <c r="C15" s="11">
        <v>4350</v>
      </c>
      <c r="D15" s="12" t="s">
        <v>83</v>
      </c>
      <c r="E15" s="13">
        <v>0</v>
      </c>
      <c r="F15" s="13">
        <v>0</v>
      </c>
      <c r="G15" s="13">
        <v>0</v>
      </c>
      <c r="H15" s="13">
        <v>237</v>
      </c>
      <c r="I15" s="13">
        <v>0</v>
      </c>
      <c r="J15" s="13">
        <v>0</v>
      </c>
    </row>
    <row r="16" spans="1:10" ht="48" customHeight="1">
      <c r="A16" s="8"/>
      <c r="B16" s="8"/>
      <c r="C16" s="11">
        <v>4370</v>
      </c>
      <c r="D16" s="12" t="s">
        <v>84</v>
      </c>
      <c r="E16" s="13">
        <v>0</v>
      </c>
      <c r="F16" s="13">
        <v>0</v>
      </c>
      <c r="G16" s="13">
        <v>0</v>
      </c>
      <c r="H16" s="13">
        <v>1817</v>
      </c>
      <c r="I16" s="13">
        <v>0</v>
      </c>
      <c r="J16" s="13">
        <v>1817</v>
      </c>
    </row>
    <row r="17" spans="1:10" ht="19.5" customHeight="1">
      <c r="A17" s="8"/>
      <c r="B17" s="8"/>
      <c r="C17" s="11">
        <v>4410</v>
      </c>
      <c r="D17" s="12" t="s">
        <v>33</v>
      </c>
      <c r="E17" s="13">
        <v>0</v>
      </c>
      <c r="F17" s="13">
        <v>0</v>
      </c>
      <c r="G17" s="13">
        <v>0</v>
      </c>
      <c r="H17" s="13">
        <v>1020</v>
      </c>
      <c r="I17" s="13">
        <v>0</v>
      </c>
      <c r="J17" s="13">
        <v>1020</v>
      </c>
    </row>
    <row r="18" spans="1:10" ht="21" customHeight="1">
      <c r="A18" s="8"/>
      <c r="B18" s="8"/>
      <c r="C18" s="11">
        <v>4550</v>
      </c>
      <c r="D18" s="12" t="s">
        <v>95</v>
      </c>
      <c r="E18" s="13">
        <v>0</v>
      </c>
      <c r="F18" s="13">
        <v>0</v>
      </c>
      <c r="G18" s="13">
        <v>0</v>
      </c>
      <c r="H18" s="13">
        <v>2350</v>
      </c>
      <c r="I18" s="13">
        <v>0</v>
      </c>
      <c r="J18" s="13">
        <v>350</v>
      </c>
    </row>
    <row r="19" spans="1:10" ht="33.75" customHeight="1">
      <c r="A19" s="8"/>
      <c r="B19" s="8"/>
      <c r="C19" s="11">
        <v>4700</v>
      </c>
      <c r="D19" s="12" t="s">
        <v>13</v>
      </c>
      <c r="E19" s="13">
        <v>0</v>
      </c>
      <c r="F19" s="13">
        <v>0</v>
      </c>
      <c r="G19" s="13">
        <v>0</v>
      </c>
      <c r="H19" s="13">
        <v>1650</v>
      </c>
      <c r="I19" s="13">
        <v>0</v>
      </c>
      <c r="J19" s="13">
        <v>650</v>
      </c>
    </row>
    <row r="20" spans="1:10" ht="36" customHeight="1">
      <c r="A20" s="8"/>
      <c r="B20" s="8"/>
      <c r="C20" s="11">
        <v>4750</v>
      </c>
      <c r="D20" s="12" t="s">
        <v>102</v>
      </c>
      <c r="E20" s="13">
        <v>0</v>
      </c>
      <c r="F20" s="13">
        <v>0</v>
      </c>
      <c r="G20" s="13">
        <v>722</v>
      </c>
      <c r="H20" s="13">
        <v>0</v>
      </c>
      <c r="I20" s="13">
        <v>722</v>
      </c>
      <c r="J20" s="13">
        <v>0</v>
      </c>
    </row>
    <row r="21" spans="1:10" ht="23.25" customHeight="1">
      <c r="A21" s="5">
        <v>750</v>
      </c>
      <c r="B21" s="5"/>
      <c r="C21" s="5"/>
      <c r="D21" s="6" t="s">
        <v>77</v>
      </c>
      <c r="E21" s="7">
        <f aca="true" t="shared" si="2" ref="E21:J21">E22</f>
        <v>0</v>
      </c>
      <c r="F21" s="7">
        <f t="shared" si="2"/>
        <v>0</v>
      </c>
      <c r="G21" s="7">
        <f t="shared" si="2"/>
        <v>31000</v>
      </c>
      <c r="H21" s="7">
        <f t="shared" si="2"/>
        <v>31000</v>
      </c>
      <c r="I21" s="7">
        <f t="shared" si="2"/>
        <v>0</v>
      </c>
      <c r="J21" s="7">
        <f t="shared" si="2"/>
        <v>0</v>
      </c>
    </row>
    <row r="22" spans="1:12" ht="22.5" customHeight="1">
      <c r="A22" s="8"/>
      <c r="B22" s="8">
        <v>75020</v>
      </c>
      <c r="C22" s="8"/>
      <c r="D22" s="9" t="s">
        <v>78</v>
      </c>
      <c r="E22" s="10">
        <f aca="true" t="shared" si="3" ref="E22:J22">SUM(E23:E26)</f>
        <v>0</v>
      </c>
      <c r="F22" s="10">
        <f t="shared" si="3"/>
        <v>0</v>
      </c>
      <c r="G22" s="10">
        <f t="shared" si="3"/>
        <v>31000</v>
      </c>
      <c r="H22" s="10">
        <f t="shared" si="3"/>
        <v>31000</v>
      </c>
      <c r="I22" s="10">
        <f t="shared" si="3"/>
        <v>0</v>
      </c>
      <c r="J22" s="10">
        <f t="shared" si="3"/>
        <v>0</v>
      </c>
      <c r="L22" s="45"/>
    </row>
    <row r="23" spans="1:12" ht="32.25" customHeight="1">
      <c r="A23" s="8"/>
      <c r="B23" s="8"/>
      <c r="C23" s="11">
        <v>4240</v>
      </c>
      <c r="D23" s="12" t="s">
        <v>38</v>
      </c>
      <c r="E23" s="13">
        <v>0</v>
      </c>
      <c r="F23" s="13">
        <v>0</v>
      </c>
      <c r="G23" s="13">
        <v>1000</v>
      </c>
      <c r="H23" s="13">
        <v>0</v>
      </c>
      <c r="I23" s="13">
        <v>0</v>
      </c>
      <c r="J23" s="13">
        <v>0</v>
      </c>
      <c r="K23" s="28"/>
      <c r="L23" s="48"/>
    </row>
    <row r="24" spans="1:10" ht="19.5" customHeight="1">
      <c r="A24" s="8"/>
      <c r="B24" s="8"/>
      <c r="C24" s="11">
        <v>4260</v>
      </c>
      <c r="D24" s="12" t="s">
        <v>16</v>
      </c>
      <c r="E24" s="13">
        <v>0</v>
      </c>
      <c r="F24" s="13">
        <v>0</v>
      </c>
      <c r="G24" s="13">
        <v>30000</v>
      </c>
      <c r="H24" s="13">
        <v>0</v>
      </c>
      <c r="I24" s="13">
        <v>0</v>
      </c>
      <c r="J24" s="13">
        <v>0</v>
      </c>
    </row>
    <row r="25" spans="1:10" ht="19.5" customHeight="1">
      <c r="A25" s="8"/>
      <c r="B25" s="8"/>
      <c r="C25" s="11">
        <v>4270</v>
      </c>
      <c r="D25" s="12" t="s">
        <v>79</v>
      </c>
      <c r="E25" s="13">
        <v>0</v>
      </c>
      <c r="F25" s="13">
        <v>0</v>
      </c>
      <c r="G25" s="13">
        <v>0</v>
      </c>
      <c r="H25" s="13">
        <v>16000</v>
      </c>
      <c r="I25" s="13">
        <v>0</v>
      </c>
      <c r="J25" s="13">
        <v>0</v>
      </c>
    </row>
    <row r="26" spans="1:10" ht="19.5" customHeight="1">
      <c r="A26" s="8"/>
      <c r="B26" s="8"/>
      <c r="C26" s="11">
        <v>4430</v>
      </c>
      <c r="D26" s="12" t="s">
        <v>80</v>
      </c>
      <c r="E26" s="13">
        <v>0</v>
      </c>
      <c r="F26" s="13">
        <v>0</v>
      </c>
      <c r="G26" s="13">
        <v>0</v>
      </c>
      <c r="H26" s="13">
        <v>15000</v>
      </c>
      <c r="I26" s="13">
        <v>0</v>
      </c>
      <c r="J26" s="13">
        <v>0</v>
      </c>
    </row>
    <row r="27" spans="1:10" ht="49.5" customHeight="1">
      <c r="A27" s="5">
        <v>751</v>
      </c>
      <c r="B27" s="5"/>
      <c r="C27" s="5"/>
      <c r="D27" s="6" t="s">
        <v>130</v>
      </c>
      <c r="E27" s="7">
        <f aca="true" t="shared" si="4" ref="E27:J27">E28</f>
        <v>0</v>
      </c>
      <c r="F27" s="7">
        <f t="shared" si="4"/>
        <v>0</v>
      </c>
      <c r="G27" s="7">
        <f t="shared" si="4"/>
        <v>470</v>
      </c>
      <c r="H27" s="7">
        <f t="shared" si="4"/>
        <v>470</v>
      </c>
      <c r="I27" s="7">
        <f t="shared" si="4"/>
        <v>470</v>
      </c>
      <c r="J27" s="7">
        <f t="shared" si="4"/>
        <v>470</v>
      </c>
    </row>
    <row r="28" spans="1:12" ht="69.75" customHeight="1">
      <c r="A28" s="8"/>
      <c r="B28" s="8">
        <v>75109</v>
      </c>
      <c r="C28" s="8"/>
      <c r="D28" s="9" t="s">
        <v>131</v>
      </c>
      <c r="E28" s="10">
        <f aca="true" t="shared" si="5" ref="E28:J28">SUM(E29:E30)</f>
        <v>0</v>
      </c>
      <c r="F28" s="10">
        <f t="shared" si="5"/>
        <v>0</v>
      </c>
      <c r="G28" s="10">
        <f t="shared" si="5"/>
        <v>470</v>
      </c>
      <c r="H28" s="10">
        <f t="shared" si="5"/>
        <v>470</v>
      </c>
      <c r="I28" s="10">
        <f t="shared" si="5"/>
        <v>470</v>
      </c>
      <c r="J28" s="10">
        <f t="shared" si="5"/>
        <v>470</v>
      </c>
      <c r="L28" s="45"/>
    </row>
    <row r="29" spans="1:12" ht="24" customHeight="1">
      <c r="A29" s="8"/>
      <c r="B29" s="8"/>
      <c r="C29" s="11">
        <v>3030</v>
      </c>
      <c r="D29" s="12" t="s">
        <v>132</v>
      </c>
      <c r="E29" s="13">
        <v>0</v>
      </c>
      <c r="F29" s="13">
        <v>0</v>
      </c>
      <c r="G29" s="13">
        <v>0</v>
      </c>
      <c r="H29" s="13">
        <v>470</v>
      </c>
      <c r="I29" s="13">
        <v>0</v>
      </c>
      <c r="J29" s="13">
        <v>470</v>
      </c>
      <c r="K29" s="28"/>
      <c r="L29" s="48"/>
    </row>
    <row r="30" spans="1:10" ht="19.5" customHeight="1">
      <c r="A30" s="8"/>
      <c r="B30" s="8"/>
      <c r="C30" s="11">
        <v>4300</v>
      </c>
      <c r="D30" s="12" t="s">
        <v>11</v>
      </c>
      <c r="E30" s="13">
        <v>0</v>
      </c>
      <c r="F30" s="13">
        <v>0</v>
      </c>
      <c r="G30" s="13">
        <v>470</v>
      </c>
      <c r="H30" s="13">
        <v>0</v>
      </c>
      <c r="I30" s="13">
        <v>470</v>
      </c>
      <c r="J30" s="13">
        <v>0</v>
      </c>
    </row>
    <row r="31" spans="1:10" ht="31.5" customHeight="1">
      <c r="A31" s="5">
        <v>754</v>
      </c>
      <c r="B31" s="5"/>
      <c r="C31" s="5"/>
      <c r="D31" s="6" t="s">
        <v>86</v>
      </c>
      <c r="E31" s="7">
        <f aca="true" t="shared" si="6" ref="E31:J31">E32</f>
        <v>0</v>
      </c>
      <c r="F31" s="7">
        <f t="shared" si="6"/>
        <v>0</v>
      </c>
      <c r="G31" s="7">
        <f t="shared" si="6"/>
        <v>57837</v>
      </c>
      <c r="H31" s="7">
        <f t="shared" si="6"/>
        <v>57837</v>
      </c>
      <c r="I31" s="7">
        <f t="shared" si="6"/>
        <v>57837</v>
      </c>
      <c r="J31" s="7">
        <f t="shared" si="6"/>
        <v>57837</v>
      </c>
    </row>
    <row r="32" spans="1:12" ht="35.25" customHeight="1">
      <c r="A32" s="8"/>
      <c r="B32" s="8">
        <v>75411</v>
      </c>
      <c r="C32" s="8"/>
      <c r="D32" s="9" t="s">
        <v>87</v>
      </c>
      <c r="E32" s="10">
        <f aca="true" t="shared" si="7" ref="E32:J32">SUM(E33:E50)</f>
        <v>0</v>
      </c>
      <c r="F32" s="10">
        <f t="shared" si="7"/>
        <v>0</v>
      </c>
      <c r="G32" s="10">
        <f t="shared" si="7"/>
        <v>57837</v>
      </c>
      <c r="H32" s="10">
        <f t="shared" si="7"/>
        <v>57837</v>
      </c>
      <c r="I32" s="10">
        <f t="shared" si="7"/>
        <v>57837</v>
      </c>
      <c r="J32" s="10">
        <f t="shared" si="7"/>
        <v>57837</v>
      </c>
      <c r="L32" s="45"/>
    </row>
    <row r="33" spans="1:13" ht="33.75" customHeight="1">
      <c r="A33" s="8"/>
      <c r="B33" s="8"/>
      <c r="C33" s="11">
        <v>3070</v>
      </c>
      <c r="D33" s="12" t="s">
        <v>88</v>
      </c>
      <c r="E33" s="13">
        <v>0</v>
      </c>
      <c r="F33" s="13">
        <v>0</v>
      </c>
      <c r="G33" s="13">
        <v>884</v>
      </c>
      <c r="H33" s="13">
        <v>0</v>
      </c>
      <c r="I33" s="13">
        <v>884</v>
      </c>
      <c r="J33" s="13">
        <v>0</v>
      </c>
      <c r="K33" s="28"/>
      <c r="L33" s="65"/>
      <c r="M33" s="45"/>
    </row>
    <row r="34" spans="1:12" ht="29.25" customHeight="1">
      <c r="A34" s="8"/>
      <c r="B34" s="8"/>
      <c r="C34" s="11">
        <v>4050</v>
      </c>
      <c r="D34" s="12" t="s">
        <v>89</v>
      </c>
      <c r="E34" s="13">
        <v>0</v>
      </c>
      <c r="F34" s="13">
        <v>0</v>
      </c>
      <c r="G34" s="13">
        <v>0</v>
      </c>
      <c r="H34" s="13">
        <v>43100</v>
      </c>
      <c r="I34" s="13">
        <v>0</v>
      </c>
      <c r="J34" s="13">
        <v>43100</v>
      </c>
      <c r="K34" s="28"/>
      <c r="L34" s="48"/>
    </row>
    <row r="35" spans="1:12" ht="32.25" customHeight="1">
      <c r="A35" s="8"/>
      <c r="B35" s="8"/>
      <c r="C35" s="11">
        <v>4060</v>
      </c>
      <c r="D35" s="12" t="s">
        <v>90</v>
      </c>
      <c r="E35" s="13">
        <v>0</v>
      </c>
      <c r="F35" s="13">
        <v>0</v>
      </c>
      <c r="G35" s="13">
        <v>14365</v>
      </c>
      <c r="H35" s="13">
        <v>0</v>
      </c>
      <c r="I35" s="13">
        <v>14365</v>
      </c>
      <c r="J35" s="13">
        <v>0</v>
      </c>
      <c r="K35" s="28"/>
      <c r="L35" s="48"/>
    </row>
    <row r="36" spans="1:12" ht="21.75" customHeight="1">
      <c r="A36" s="8"/>
      <c r="B36" s="8"/>
      <c r="C36" s="11">
        <v>4110</v>
      </c>
      <c r="D36" s="12" t="s">
        <v>91</v>
      </c>
      <c r="E36" s="13">
        <v>0</v>
      </c>
      <c r="F36" s="13">
        <v>0</v>
      </c>
      <c r="G36" s="13">
        <v>0</v>
      </c>
      <c r="H36" s="13">
        <v>48</v>
      </c>
      <c r="I36" s="13">
        <v>0</v>
      </c>
      <c r="J36" s="13">
        <v>48</v>
      </c>
      <c r="K36" s="28"/>
      <c r="L36" s="48"/>
    </row>
    <row r="37" spans="1:12" ht="19.5" customHeight="1">
      <c r="A37" s="8"/>
      <c r="B37" s="8"/>
      <c r="C37" s="11">
        <v>4120</v>
      </c>
      <c r="D37" s="12" t="s">
        <v>82</v>
      </c>
      <c r="E37" s="13">
        <v>0</v>
      </c>
      <c r="F37" s="13">
        <v>0</v>
      </c>
      <c r="G37" s="13">
        <v>0</v>
      </c>
      <c r="H37" s="13">
        <v>31</v>
      </c>
      <c r="I37" s="13">
        <v>0</v>
      </c>
      <c r="J37" s="13">
        <v>31</v>
      </c>
      <c r="K37" s="28"/>
      <c r="L37" s="48"/>
    </row>
    <row r="38" spans="1:12" ht="32.25" customHeight="1">
      <c r="A38" s="8"/>
      <c r="B38" s="8"/>
      <c r="C38" s="11">
        <v>4180</v>
      </c>
      <c r="D38" s="12" t="s">
        <v>92</v>
      </c>
      <c r="E38" s="13">
        <v>0</v>
      </c>
      <c r="F38" s="13">
        <v>0</v>
      </c>
      <c r="G38" s="13">
        <v>0</v>
      </c>
      <c r="H38" s="13">
        <v>619</v>
      </c>
      <c r="I38" s="13">
        <v>0</v>
      </c>
      <c r="J38" s="13">
        <v>619</v>
      </c>
      <c r="K38" s="28"/>
      <c r="L38" s="48"/>
    </row>
    <row r="39" spans="1:12" ht="23.25" customHeight="1">
      <c r="A39" s="8"/>
      <c r="B39" s="8"/>
      <c r="C39" s="11">
        <v>4210</v>
      </c>
      <c r="D39" s="12" t="s">
        <v>37</v>
      </c>
      <c r="E39" s="13">
        <v>0</v>
      </c>
      <c r="F39" s="13">
        <v>0</v>
      </c>
      <c r="G39" s="13">
        <v>34588</v>
      </c>
      <c r="H39" s="13">
        <v>0</v>
      </c>
      <c r="I39" s="13">
        <v>34588</v>
      </c>
      <c r="J39" s="13">
        <v>0</v>
      </c>
      <c r="K39" s="28"/>
      <c r="L39" s="48"/>
    </row>
    <row r="40" spans="1:12" ht="32.25" customHeight="1">
      <c r="A40" s="8"/>
      <c r="B40" s="8"/>
      <c r="C40" s="11">
        <v>4240</v>
      </c>
      <c r="D40" s="12" t="s">
        <v>38</v>
      </c>
      <c r="E40" s="13">
        <v>0</v>
      </c>
      <c r="F40" s="13">
        <v>0</v>
      </c>
      <c r="G40" s="13">
        <v>0</v>
      </c>
      <c r="H40" s="13">
        <v>1000</v>
      </c>
      <c r="I40" s="13">
        <v>0</v>
      </c>
      <c r="J40" s="13">
        <v>1000</v>
      </c>
      <c r="K40" s="28"/>
      <c r="L40" s="48"/>
    </row>
    <row r="41" spans="1:12" ht="20.25" customHeight="1">
      <c r="A41" s="8"/>
      <c r="B41" s="8"/>
      <c r="C41" s="11">
        <v>4260</v>
      </c>
      <c r="D41" s="12" t="s">
        <v>16</v>
      </c>
      <c r="E41" s="13">
        <v>0</v>
      </c>
      <c r="F41" s="13">
        <v>0</v>
      </c>
      <c r="G41" s="13">
        <v>7000</v>
      </c>
      <c r="H41" s="13">
        <v>0</v>
      </c>
      <c r="I41" s="13">
        <v>7000</v>
      </c>
      <c r="J41" s="13">
        <v>0</v>
      </c>
      <c r="K41" s="28"/>
      <c r="L41" s="48"/>
    </row>
    <row r="42" spans="1:12" ht="21" customHeight="1">
      <c r="A42" s="8"/>
      <c r="B42" s="8"/>
      <c r="C42" s="11">
        <v>4270</v>
      </c>
      <c r="D42" s="12" t="s">
        <v>79</v>
      </c>
      <c r="E42" s="13">
        <v>0</v>
      </c>
      <c r="F42" s="13">
        <v>0</v>
      </c>
      <c r="G42" s="13">
        <v>0</v>
      </c>
      <c r="H42" s="13">
        <v>2000</v>
      </c>
      <c r="I42" s="13">
        <v>0</v>
      </c>
      <c r="J42" s="13">
        <v>2000</v>
      </c>
      <c r="K42" s="28"/>
      <c r="L42" s="48"/>
    </row>
    <row r="43" spans="1:10" ht="19.5" customHeight="1">
      <c r="A43" s="8"/>
      <c r="B43" s="8"/>
      <c r="C43" s="11">
        <v>4300</v>
      </c>
      <c r="D43" s="12" t="s">
        <v>11</v>
      </c>
      <c r="E43" s="13">
        <v>0</v>
      </c>
      <c r="F43" s="13">
        <v>0</v>
      </c>
      <c r="G43" s="13">
        <v>0</v>
      </c>
      <c r="H43" s="13">
        <v>4598</v>
      </c>
      <c r="I43" s="13">
        <v>0</v>
      </c>
      <c r="J43" s="13">
        <v>4598</v>
      </c>
    </row>
    <row r="44" spans="1:10" ht="19.5" customHeight="1">
      <c r="A44" s="8"/>
      <c r="B44" s="8"/>
      <c r="C44" s="11">
        <v>4350</v>
      </c>
      <c r="D44" s="12" t="s">
        <v>83</v>
      </c>
      <c r="E44" s="13">
        <v>0</v>
      </c>
      <c r="F44" s="13">
        <v>0</v>
      </c>
      <c r="G44" s="13">
        <v>0</v>
      </c>
      <c r="H44" s="13">
        <v>1000</v>
      </c>
      <c r="I44" s="13">
        <v>0</v>
      </c>
      <c r="J44" s="13">
        <v>1000</v>
      </c>
    </row>
    <row r="45" spans="1:10" ht="49.5" customHeight="1">
      <c r="A45" s="8"/>
      <c r="B45" s="8"/>
      <c r="C45" s="11">
        <v>4360</v>
      </c>
      <c r="D45" s="12" t="s">
        <v>93</v>
      </c>
      <c r="E45" s="13">
        <v>0</v>
      </c>
      <c r="F45" s="13">
        <v>0</v>
      </c>
      <c r="G45" s="13">
        <v>0</v>
      </c>
      <c r="H45" s="13">
        <v>700</v>
      </c>
      <c r="I45" s="13">
        <v>0</v>
      </c>
      <c r="J45" s="13">
        <v>700</v>
      </c>
    </row>
    <row r="46" spans="1:10" ht="47.25" customHeight="1">
      <c r="A46" s="8"/>
      <c r="B46" s="8"/>
      <c r="C46" s="11">
        <v>4370</v>
      </c>
      <c r="D46" s="12" t="s">
        <v>84</v>
      </c>
      <c r="E46" s="13">
        <v>0</v>
      </c>
      <c r="F46" s="13">
        <v>0</v>
      </c>
      <c r="G46" s="13">
        <v>0</v>
      </c>
      <c r="H46" s="13">
        <v>1300</v>
      </c>
      <c r="I46" s="13">
        <v>0</v>
      </c>
      <c r="J46" s="13">
        <v>1300</v>
      </c>
    </row>
    <row r="47" spans="1:10" ht="19.5" customHeight="1">
      <c r="A47" s="8"/>
      <c r="B47" s="8"/>
      <c r="C47" s="11">
        <v>4410</v>
      </c>
      <c r="D47" s="12" t="s">
        <v>33</v>
      </c>
      <c r="E47" s="13">
        <v>0</v>
      </c>
      <c r="F47" s="13">
        <v>0</v>
      </c>
      <c r="G47" s="13">
        <v>1000</v>
      </c>
      <c r="H47" s="13">
        <v>0</v>
      </c>
      <c r="I47" s="13">
        <v>1000</v>
      </c>
      <c r="J47" s="13">
        <v>0</v>
      </c>
    </row>
    <row r="48" spans="1:10" ht="19.5" customHeight="1">
      <c r="A48" s="8"/>
      <c r="B48" s="8"/>
      <c r="C48" s="11">
        <v>4420</v>
      </c>
      <c r="D48" s="12" t="s">
        <v>94</v>
      </c>
      <c r="E48" s="13">
        <v>0</v>
      </c>
      <c r="F48" s="13">
        <v>0</v>
      </c>
      <c r="G48" s="13">
        <v>0</v>
      </c>
      <c r="H48" s="13">
        <v>2000</v>
      </c>
      <c r="I48" s="13">
        <v>0</v>
      </c>
      <c r="J48" s="13">
        <v>2000</v>
      </c>
    </row>
    <row r="49" spans="1:10" ht="19.5" customHeight="1">
      <c r="A49" s="8"/>
      <c r="B49" s="8"/>
      <c r="C49" s="11">
        <v>4430</v>
      </c>
      <c r="D49" s="12" t="s">
        <v>80</v>
      </c>
      <c r="E49" s="13">
        <v>0</v>
      </c>
      <c r="F49" s="13">
        <v>0</v>
      </c>
      <c r="G49" s="13">
        <v>0</v>
      </c>
      <c r="H49" s="13">
        <v>85</v>
      </c>
      <c r="I49" s="13">
        <v>0</v>
      </c>
      <c r="J49" s="13">
        <v>85</v>
      </c>
    </row>
    <row r="50" spans="1:10" ht="19.5" customHeight="1">
      <c r="A50" s="8"/>
      <c r="B50" s="8"/>
      <c r="C50" s="11">
        <v>4550</v>
      </c>
      <c r="D50" s="12" t="s">
        <v>95</v>
      </c>
      <c r="E50" s="13">
        <v>0</v>
      </c>
      <c r="F50" s="13">
        <v>0</v>
      </c>
      <c r="G50" s="13">
        <v>0</v>
      </c>
      <c r="H50" s="13">
        <v>1356</v>
      </c>
      <c r="I50" s="13">
        <v>0</v>
      </c>
      <c r="J50" s="13">
        <v>1356</v>
      </c>
    </row>
    <row r="51" spans="1:10" ht="23.25" customHeight="1">
      <c r="A51" s="5">
        <v>801</v>
      </c>
      <c r="B51" s="5"/>
      <c r="C51" s="5"/>
      <c r="D51" s="6" t="s">
        <v>12</v>
      </c>
      <c r="E51" s="7">
        <f aca="true" t="shared" si="8" ref="E51:J51">E52+E61+E65+E73+E78</f>
        <v>0</v>
      </c>
      <c r="F51" s="7">
        <f t="shared" si="8"/>
        <v>0</v>
      </c>
      <c r="G51" s="7">
        <f t="shared" si="8"/>
        <v>27752</v>
      </c>
      <c r="H51" s="7">
        <f t="shared" si="8"/>
        <v>27752</v>
      </c>
      <c r="I51" s="7">
        <f t="shared" si="8"/>
        <v>0</v>
      </c>
      <c r="J51" s="7">
        <f t="shared" si="8"/>
        <v>0</v>
      </c>
    </row>
    <row r="52" spans="1:10" ht="22.5" customHeight="1">
      <c r="A52" s="8"/>
      <c r="B52" s="8">
        <v>80102</v>
      </c>
      <c r="C52" s="8"/>
      <c r="D52" s="9" t="s">
        <v>81</v>
      </c>
      <c r="E52" s="10">
        <f aca="true" t="shared" si="9" ref="E52:J52">SUM(E53:E60)</f>
        <v>0</v>
      </c>
      <c r="F52" s="10">
        <f t="shared" si="9"/>
        <v>0</v>
      </c>
      <c r="G52" s="10">
        <f t="shared" si="9"/>
        <v>3605</v>
      </c>
      <c r="H52" s="10">
        <f t="shared" si="9"/>
        <v>3605</v>
      </c>
      <c r="I52" s="10">
        <f t="shared" si="9"/>
        <v>0</v>
      </c>
      <c r="J52" s="10">
        <f t="shared" si="9"/>
        <v>0</v>
      </c>
    </row>
    <row r="53" spans="1:10" ht="20.25" customHeight="1">
      <c r="A53" s="8"/>
      <c r="B53" s="8"/>
      <c r="C53" s="11">
        <v>4010</v>
      </c>
      <c r="D53" s="12" t="s">
        <v>15</v>
      </c>
      <c r="E53" s="13">
        <v>0</v>
      </c>
      <c r="F53" s="13">
        <v>0</v>
      </c>
      <c r="G53" s="13">
        <v>2035</v>
      </c>
      <c r="H53" s="13">
        <v>0</v>
      </c>
      <c r="I53" s="13">
        <v>0</v>
      </c>
      <c r="J53" s="13">
        <v>0</v>
      </c>
    </row>
    <row r="54" spans="1:10" ht="19.5" customHeight="1">
      <c r="A54" s="8"/>
      <c r="B54" s="8"/>
      <c r="C54" s="11">
        <v>4120</v>
      </c>
      <c r="D54" s="12" t="s">
        <v>82</v>
      </c>
      <c r="E54" s="13">
        <v>0</v>
      </c>
      <c r="F54" s="13">
        <v>0</v>
      </c>
      <c r="G54" s="13">
        <v>0</v>
      </c>
      <c r="H54" s="13">
        <v>2035</v>
      </c>
      <c r="I54" s="13">
        <v>0</v>
      </c>
      <c r="J54" s="13">
        <v>0</v>
      </c>
    </row>
    <row r="55" spans="1:10" ht="19.5" customHeight="1">
      <c r="A55" s="8"/>
      <c r="B55" s="8"/>
      <c r="C55" s="11">
        <v>4210</v>
      </c>
      <c r="D55" s="12" t="s">
        <v>37</v>
      </c>
      <c r="E55" s="13">
        <v>0</v>
      </c>
      <c r="F55" s="13">
        <v>0</v>
      </c>
      <c r="G55" s="13">
        <v>1070</v>
      </c>
      <c r="H55" s="13">
        <v>0</v>
      </c>
      <c r="I55" s="13">
        <v>0</v>
      </c>
      <c r="J55" s="13">
        <v>0</v>
      </c>
    </row>
    <row r="56" spans="1:10" ht="21" customHeight="1">
      <c r="A56" s="8"/>
      <c r="B56" s="8"/>
      <c r="C56" s="11">
        <v>4280</v>
      </c>
      <c r="D56" s="12" t="s">
        <v>39</v>
      </c>
      <c r="E56" s="13">
        <v>0</v>
      </c>
      <c r="F56" s="13">
        <v>0</v>
      </c>
      <c r="G56" s="13">
        <v>0</v>
      </c>
      <c r="H56" s="13">
        <v>400</v>
      </c>
      <c r="I56" s="13">
        <v>0</v>
      </c>
      <c r="J56" s="13">
        <v>0</v>
      </c>
    </row>
    <row r="57" spans="1:10" ht="21" customHeight="1">
      <c r="A57" s="8"/>
      <c r="B57" s="8"/>
      <c r="C57" s="11">
        <v>4300</v>
      </c>
      <c r="D57" s="12" t="s">
        <v>11</v>
      </c>
      <c r="E57" s="13">
        <v>0</v>
      </c>
      <c r="F57" s="13">
        <v>0</v>
      </c>
      <c r="G57" s="13">
        <v>500</v>
      </c>
      <c r="H57" s="13">
        <v>0</v>
      </c>
      <c r="I57" s="13">
        <v>0</v>
      </c>
      <c r="J57" s="13">
        <v>0</v>
      </c>
    </row>
    <row r="58" spans="1:10" ht="18.75" customHeight="1">
      <c r="A58" s="8"/>
      <c r="B58" s="8"/>
      <c r="C58" s="11">
        <v>4350</v>
      </c>
      <c r="D58" s="12" t="s">
        <v>83</v>
      </c>
      <c r="E58" s="13">
        <v>0</v>
      </c>
      <c r="F58" s="13">
        <v>0</v>
      </c>
      <c r="G58" s="13">
        <v>0</v>
      </c>
      <c r="H58" s="13">
        <v>461</v>
      </c>
      <c r="I58" s="13">
        <v>0</v>
      </c>
      <c r="J58" s="13">
        <v>0</v>
      </c>
    </row>
    <row r="59" spans="1:10" ht="50.25" customHeight="1">
      <c r="A59" s="8"/>
      <c r="B59" s="8"/>
      <c r="C59" s="11">
        <v>4370</v>
      </c>
      <c r="D59" s="12" t="s">
        <v>84</v>
      </c>
      <c r="E59" s="13">
        <v>0</v>
      </c>
      <c r="F59" s="13">
        <v>0</v>
      </c>
      <c r="G59" s="13">
        <v>0</v>
      </c>
      <c r="H59" s="13">
        <v>209</v>
      </c>
      <c r="I59" s="13">
        <v>0</v>
      </c>
      <c r="J59" s="13">
        <v>0</v>
      </c>
    </row>
    <row r="60" spans="1:10" ht="22.5" customHeight="1">
      <c r="A60" s="8"/>
      <c r="B60" s="8"/>
      <c r="C60" s="11">
        <v>4410</v>
      </c>
      <c r="D60" s="12" t="s">
        <v>33</v>
      </c>
      <c r="E60" s="13">
        <v>0</v>
      </c>
      <c r="F60" s="13">
        <v>0</v>
      </c>
      <c r="G60" s="13">
        <v>0</v>
      </c>
      <c r="H60" s="13">
        <v>500</v>
      </c>
      <c r="I60" s="13">
        <v>0</v>
      </c>
      <c r="J60" s="13">
        <v>0</v>
      </c>
    </row>
    <row r="61" spans="1:10" ht="22.5" customHeight="1">
      <c r="A61" s="8"/>
      <c r="B61" s="8">
        <v>80111</v>
      </c>
      <c r="C61" s="8"/>
      <c r="D61" s="9" t="s">
        <v>85</v>
      </c>
      <c r="E61" s="10">
        <f aca="true" t="shared" si="10" ref="E61:J61">SUM(E62:E64)</f>
        <v>0</v>
      </c>
      <c r="F61" s="10">
        <f t="shared" si="10"/>
        <v>0</v>
      </c>
      <c r="G61" s="10">
        <f t="shared" si="10"/>
        <v>640</v>
      </c>
      <c r="H61" s="10">
        <f t="shared" si="10"/>
        <v>640</v>
      </c>
      <c r="I61" s="10">
        <f t="shared" si="10"/>
        <v>0</v>
      </c>
      <c r="J61" s="10">
        <f t="shared" si="10"/>
        <v>0</v>
      </c>
    </row>
    <row r="62" spans="1:10" ht="19.5" customHeight="1">
      <c r="A62" s="8"/>
      <c r="B62" s="8"/>
      <c r="C62" s="11">
        <v>4210</v>
      </c>
      <c r="D62" s="12" t="s">
        <v>37</v>
      </c>
      <c r="E62" s="13">
        <v>0</v>
      </c>
      <c r="F62" s="13">
        <v>0</v>
      </c>
      <c r="G62" s="13">
        <v>640</v>
      </c>
      <c r="H62" s="13">
        <v>0</v>
      </c>
      <c r="I62" s="13">
        <v>0</v>
      </c>
      <c r="J62" s="13">
        <v>0</v>
      </c>
    </row>
    <row r="63" spans="1:10" ht="21" customHeight="1">
      <c r="A63" s="8"/>
      <c r="B63" s="8"/>
      <c r="C63" s="11">
        <v>4280</v>
      </c>
      <c r="D63" s="12" t="s">
        <v>39</v>
      </c>
      <c r="E63" s="13">
        <v>0</v>
      </c>
      <c r="F63" s="13">
        <v>0</v>
      </c>
      <c r="G63" s="13">
        <v>0</v>
      </c>
      <c r="H63" s="13">
        <v>431</v>
      </c>
      <c r="I63" s="13">
        <v>0</v>
      </c>
      <c r="J63" s="13">
        <v>0</v>
      </c>
    </row>
    <row r="64" spans="1:10" ht="50.25" customHeight="1">
      <c r="A64" s="8"/>
      <c r="B64" s="8"/>
      <c r="C64" s="11">
        <v>4370</v>
      </c>
      <c r="D64" s="12" t="s">
        <v>84</v>
      </c>
      <c r="E64" s="13">
        <v>0</v>
      </c>
      <c r="F64" s="13">
        <v>0</v>
      </c>
      <c r="G64" s="13">
        <v>0</v>
      </c>
      <c r="H64" s="13">
        <v>209</v>
      </c>
      <c r="I64" s="13">
        <v>0</v>
      </c>
      <c r="J64" s="13">
        <v>0</v>
      </c>
    </row>
    <row r="65" spans="1:10" ht="22.5" customHeight="1">
      <c r="A65" s="8"/>
      <c r="B65" s="8">
        <v>80120</v>
      </c>
      <c r="C65" s="8"/>
      <c r="D65" s="9" t="s">
        <v>96</v>
      </c>
      <c r="E65" s="10">
        <f aca="true" t="shared" si="11" ref="E65:J65">SUM(E66:E72)</f>
        <v>0</v>
      </c>
      <c r="F65" s="10">
        <f t="shared" si="11"/>
        <v>0</v>
      </c>
      <c r="G65" s="10">
        <f t="shared" si="11"/>
        <v>4400</v>
      </c>
      <c r="H65" s="10">
        <f t="shared" si="11"/>
        <v>4400</v>
      </c>
      <c r="I65" s="10">
        <f t="shared" si="11"/>
        <v>0</v>
      </c>
      <c r="J65" s="10">
        <f t="shared" si="11"/>
        <v>0</v>
      </c>
    </row>
    <row r="66" spans="1:10" ht="20.25" customHeight="1">
      <c r="A66" s="8"/>
      <c r="B66" s="8"/>
      <c r="C66" s="11">
        <v>4260</v>
      </c>
      <c r="D66" s="12" t="s">
        <v>16</v>
      </c>
      <c r="E66" s="13">
        <v>0</v>
      </c>
      <c r="F66" s="13">
        <v>0</v>
      </c>
      <c r="G66" s="13">
        <v>0</v>
      </c>
      <c r="H66" s="13">
        <v>2000</v>
      </c>
      <c r="I66" s="13">
        <v>0</v>
      </c>
      <c r="J66" s="13">
        <v>0</v>
      </c>
    </row>
    <row r="67" spans="1:10" ht="19.5" customHeight="1">
      <c r="A67" s="8"/>
      <c r="B67" s="8"/>
      <c r="C67" s="11">
        <v>4280</v>
      </c>
      <c r="D67" s="12" t="s">
        <v>39</v>
      </c>
      <c r="E67" s="13">
        <v>0</v>
      </c>
      <c r="F67" s="13">
        <v>0</v>
      </c>
      <c r="G67" s="13">
        <v>0</v>
      </c>
      <c r="H67" s="13">
        <v>500</v>
      </c>
      <c r="I67" s="13">
        <v>0</v>
      </c>
      <c r="J67" s="13">
        <v>0</v>
      </c>
    </row>
    <row r="68" spans="1:10" ht="19.5" customHeight="1">
      <c r="A68" s="8"/>
      <c r="B68" s="8"/>
      <c r="C68" s="11">
        <v>4300</v>
      </c>
      <c r="D68" s="12" t="s">
        <v>11</v>
      </c>
      <c r="E68" s="13">
        <v>0</v>
      </c>
      <c r="F68" s="13">
        <v>0</v>
      </c>
      <c r="G68" s="13">
        <v>2000</v>
      </c>
      <c r="H68" s="13">
        <v>0</v>
      </c>
      <c r="I68" s="13">
        <v>0</v>
      </c>
      <c r="J68" s="13">
        <v>0</v>
      </c>
    </row>
    <row r="69" spans="1:10" ht="21" customHeight="1">
      <c r="A69" s="8"/>
      <c r="B69" s="8"/>
      <c r="C69" s="11">
        <v>4350</v>
      </c>
      <c r="D69" s="12" t="s">
        <v>83</v>
      </c>
      <c r="E69" s="13">
        <v>0</v>
      </c>
      <c r="F69" s="13">
        <v>0</v>
      </c>
      <c r="G69" s="13">
        <v>0</v>
      </c>
      <c r="H69" s="13">
        <v>1300</v>
      </c>
      <c r="I69" s="13">
        <v>0</v>
      </c>
      <c r="J69" s="13">
        <v>0</v>
      </c>
    </row>
    <row r="70" spans="1:10" ht="48" customHeight="1">
      <c r="A70" s="8"/>
      <c r="B70" s="8"/>
      <c r="C70" s="11">
        <v>4370</v>
      </c>
      <c r="D70" s="12" t="s">
        <v>84</v>
      </c>
      <c r="E70" s="13">
        <v>0</v>
      </c>
      <c r="F70" s="13">
        <v>0</v>
      </c>
      <c r="G70" s="13">
        <v>0</v>
      </c>
      <c r="H70" s="13">
        <v>600</v>
      </c>
      <c r="I70" s="13">
        <v>0</v>
      </c>
      <c r="J70" s="13">
        <v>0</v>
      </c>
    </row>
    <row r="71" spans="1:10" ht="34.5" customHeight="1">
      <c r="A71" s="8"/>
      <c r="B71" s="8"/>
      <c r="C71" s="11">
        <v>4700</v>
      </c>
      <c r="D71" s="12" t="s">
        <v>13</v>
      </c>
      <c r="E71" s="13">
        <v>0</v>
      </c>
      <c r="F71" s="13">
        <v>0</v>
      </c>
      <c r="G71" s="13">
        <v>1400</v>
      </c>
      <c r="H71" s="13">
        <v>0</v>
      </c>
      <c r="I71" s="13">
        <v>0</v>
      </c>
      <c r="J71" s="13">
        <v>0</v>
      </c>
    </row>
    <row r="72" spans="1:10" ht="34.5" customHeight="1">
      <c r="A72" s="8"/>
      <c r="B72" s="8"/>
      <c r="C72" s="11">
        <v>4750</v>
      </c>
      <c r="D72" s="12" t="s">
        <v>102</v>
      </c>
      <c r="E72" s="13">
        <v>0</v>
      </c>
      <c r="F72" s="13">
        <v>0</v>
      </c>
      <c r="G72" s="13">
        <v>1000</v>
      </c>
      <c r="H72" s="13">
        <v>0</v>
      </c>
      <c r="I72" s="13">
        <v>0</v>
      </c>
      <c r="J72" s="13">
        <v>0</v>
      </c>
    </row>
    <row r="73" spans="1:10" ht="22.5" customHeight="1">
      <c r="A73" s="8"/>
      <c r="B73" s="8">
        <v>80130</v>
      </c>
      <c r="C73" s="8"/>
      <c r="D73" s="9" t="s">
        <v>36</v>
      </c>
      <c r="E73" s="10">
        <f aca="true" t="shared" si="12" ref="E73:J73">SUM(E74:E77)</f>
        <v>0</v>
      </c>
      <c r="F73" s="10">
        <f t="shared" si="12"/>
        <v>0</v>
      </c>
      <c r="G73" s="10">
        <f t="shared" si="12"/>
        <v>15900</v>
      </c>
      <c r="H73" s="10">
        <f t="shared" si="12"/>
        <v>15900</v>
      </c>
      <c r="I73" s="10">
        <f t="shared" si="12"/>
        <v>0</v>
      </c>
      <c r="J73" s="10">
        <f t="shared" si="12"/>
        <v>0</v>
      </c>
    </row>
    <row r="74" spans="1:10" ht="22.5" customHeight="1">
      <c r="A74" s="8"/>
      <c r="B74" s="8"/>
      <c r="C74" s="11">
        <v>4010</v>
      </c>
      <c r="D74" s="12" t="s">
        <v>15</v>
      </c>
      <c r="E74" s="13">
        <v>0</v>
      </c>
      <c r="F74" s="13">
        <v>0</v>
      </c>
      <c r="G74" s="13">
        <v>10000</v>
      </c>
      <c r="H74" s="13">
        <v>3000</v>
      </c>
      <c r="I74" s="13">
        <v>0</v>
      </c>
      <c r="J74" s="13">
        <v>0</v>
      </c>
    </row>
    <row r="75" spans="1:10" ht="19.5" customHeight="1">
      <c r="A75" s="8"/>
      <c r="B75" s="8"/>
      <c r="C75" s="11">
        <v>4110</v>
      </c>
      <c r="D75" s="12" t="s">
        <v>91</v>
      </c>
      <c r="E75" s="13">
        <v>0</v>
      </c>
      <c r="F75" s="13">
        <v>0</v>
      </c>
      <c r="G75" s="13">
        <v>3000</v>
      </c>
      <c r="H75" s="13">
        <v>0</v>
      </c>
      <c r="I75" s="13">
        <v>0</v>
      </c>
      <c r="J75" s="13">
        <v>0</v>
      </c>
    </row>
    <row r="76" spans="1:10" ht="33.75" customHeight="1">
      <c r="A76" s="8"/>
      <c r="B76" s="8"/>
      <c r="C76" s="11">
        <v>4240</v>
      </c>
      <c r="D76" s="12" t="s">
        <v>38</v>
      </c>
      <c r="E76" s="13">
        <v>0</v>
      </c>
      <c r="F76" s="13">
        <v>0</v>
      </c>
      <c r="G76" s="13">
        <v>2900</v>
      </c>
      <c r="H76" s="13">
        <v>0</v>
      </c>
      <c r="I76" s="13">
        <v>0</v>
      </c>
      <c r="J76" s="13">
        <v>0</v>
      </c>
    </row>
    <row r="77" spans="1:10" ht="21.75" customHeight="1">
      <c r="A77" s="8"/>
      <c r="B77" s="8"/>
      <c r="C77" s="11">
        <v>4260</v>
      </c>
      <c r="D77" s="12" t="s">
        <v>16</v>
      </c>
      <c r="E77" s="13">
        <v>0</v>
      </c>
      <c r="F77" s="13">
        <v>0</v>
      </c>
      <c r="G77" s="13">
        <v>0</v>
      </c>
      <c r="H77" s="13">
        <v>12900</v>
      </c>
      <c r="I77" s="13">
        <v>0</v>
      </c>
      <c r="J77" s="13">
        <v>0</v>
      </c>
    </row>
    <row r="78" spans="1:10" ht="46.5" customHeight="1">
      <c r="A78" s="8"/>
      <c r="B78" s="8">
        <v>80140</v>
      </c>
      <c r="C78" s="8"/>
      <c r="D78" s="9" t="s">
        <v>97</v>
      </c>
      <c r="E78" s="10">
        <f aca="true" t="shared" si="13" ref="E78:J78">SUM(E79:E85)</f>
        <v>0</v>
      </c>
      <c r="F78" s="10">
        <f t="shared" si="13"/>
        <v>0</v>
      </c>
      <c r="G78" s="10">
        <f t="shared" si="13"/>
        <v>3207</v>
      </c>
      <c r="H78" s="10">
        <f t="shared" si="13"/>
        <v>3207</v>
      </c>
      <c r="I78" s="10">
        <f t="shared" si="13"/>
        <v>0</v>
      </c>
      <c r="J78" s="10">
        <f t="shared" si="13"/>
        <v>0</v>
      </c>
    </row>
    <row r="79" spans="1:10" s="67" customFormat="1" ht="20.25" customHeight="1">
      <c r="A79" s="11"/>
      <c r="B79" s="11"/>
      <c r="C79" s="11">
        <v>4210</v>
      </c>
      <c r="D79" s="66" t="s">
        <v>37</v>
      </c>
      <c r="E79" s="13">
        <v>0</v>
      </c>
      <c r="F79" s="13">
        <v>0</v>
      </c>
      <c r="G79" s="13">
        <v>2107</v>
      </c>
      <c r="H79" s="13">
        <v>0</v>
      </c>
      <c r="I79" s="13">
        <v>0</v>
      </c>
      <c r="J79" s="13">
        <v>0</v>
      </c>
    </row>
    <row r="80" spans="1:10" ht="30.75" customHeight="1">
      <c r="A80" s="8"/>
      <c r="B80" s="8"/>
      <c r="C80" s="11">
        <v>4240</v>
      </c>
      <c r="D80" s="12" t="s">
        <v>38</v>
      </c>
      <c r="E80" s="13">
        <v>0</v>
      </c>
      <c r="F80" s="13">
        <v>0</v>
      </c>
      <c r="G80" s="13">
        <v>1100</v>
      </c>
      <c r="H80" s="13">
        <v>0</v>
      </c>
      <c r="I80" s="13">
        <v>0</v>
      </c>
      <c r="J80" s="13">
        <v>0</v>
      </c>
    </row>
    <row r="81" spans="1:10" ht="21.75" customHeight="1">
      <c r="A81" s="8"/>
      <c r="B81" s="8"/>
      <c r="C81" s="11">
        <v>4280</v>
      </c>
      <c r="D81" s="12" t="s">
        <v>39</v>
      </c>
      <c r="E81" s="13">
        <v>0</v>
      </c>
      <c r="F81" s="13">
        <v>0</v>
      </c>
      <c r="G81" s="13">
        <v>0</v>
      </c>
      <c r="H81" s="13">
        <v>171</v>
      </c>
      <c r="I81" s="13">
        <v>0</v>
      </c>
      <c r="J81" s="13">
        <v>0</v>
      </c>
    </row>
    <row r="82" spans="1:10" ht="19.5" customHeight="1">
      <c r="A82" s="8"/>
      <c r="B82" s="8"/>
      <c r="C82" s="11">
        <v>4350</v>
      </c>
      <c r="D82" s="12" t="s">
        <v>83</v>
      </c>
      <c r="E82" s="13">
        <v>0</v>
      </c>
      <c r="F82" s="13">
        <v>0</v>
      </c>
      <c r="G82" s="13">
        <v>0</v>
      </c>
      <c r="H82" s="13">
        <v>1880</v>
      </c>
      <c r="I82" s="13">
        <v>0</v>
      </c>
      <c r="J82" s="13">
        <v>0</v>
      </c>
    </row>
    <row r="83" spans="1:10" ht="48.75" customHeight="1">
      <c r="A83" s="8"/>
      <c r="B83" s="8"/>
      <c r="C83" s="11">
        <v>4370</v>
      </c>
      <c r="D83" s="12" t="s">
        <v>84</v>
      </c>
      <c r="E83" s="13">
        <v>0</v>
      </c>
      <c r="F83" s="13">
        <v>0</v>
      </c>
      <c r="G83" s="13">
        <v>0</v>
      </c>
      <c r="H83" s="13">
        <v>450</v>
      </c>
      <c r="I83" s="13">
        <v>0</v>
      </c>
      <c r="J83" s="13">
        <v>0</v>
      </c>
    </row>
    <row r="84" spans="1:10" ht="21" customHeight="1">
      <c r="A84" s="8"/>
      <c r="B84" s="8"/>
      <c r="C84" s="11">
        <v>4480</v>
      </c>
      <c r="D84" s="12" t="s">
        <v>128</v>
      </c>
      <c r="E84" s="13">
        <v>0</v>
      </c>
      <c r="F84" s="13">
        <v>0</v>
      </c>
      <c r="G84" s="13">
        <v>0</v>
      </c>
      <c r="H84" s="13">
        <v>206</v>
      </c>
      <c r="I84" s="13">
        <v>0</v>
      </c>
      <c r="J84" s="13">
        <v>0</v>
      </c>
    </row>
    <row r="85" spans="1:10" ht="33.75" customHeight="1">
      <c r="A85" s="8"/>
      <c r="B85" s="8"/>
      <c r="C85" s="11">
        <v>4740</v>
      </c>
      <c r="D85" s="12" t="s">
        <v>14</v>
      </c>
      <c r="E85" s="13">
        <v>0</v>
      </c>
      <c r="F85" s="13">
        <v>0</v>
      </c>
      <c r="G85" s="13">
        <v>0</v>
      </c>
      <c r="H85" s="13">
        <v>500</v>
      </c>
      <c r="I85" s="13">
        <v>0</v>
      </c>
      <c r="J85" s="13">
        <v>0</v>
      </c>
    </row>
    <row r="86" spans="1:10" ht="23.25" customHeight="1">
      <c r="A86" s="5">
        <v>852</v>
      </c>
      <c r="B86" s="5"/>
      <c r="C86" s="5"/>
      <c r="D86" s="6" t="s">
        <v>98</v>
      </c>
      <c r="E86" s="7">
        <f aca="true" t="shared" si="14" ref="E86:J86">E87+E93</f>
        <v>0</v>
      </c>
      <c r="F86" s="7">
        <f t="shared" si="14"/>
        <v>0</v>
      </c>
      <c r="G86" s="7">
        <f t="shared" si="14"/>
        <v>35670</v>
      </c>
      <c r="H86" s="7">
        <f t="shared" si="14"/>
        <v>35670</v>
      </c>
      <c r="I86" s="7">
        <f t="shared" si="14"/>
        <v>0</v>
      </c>
      <c r="J86" s="7">
        <f t="shared" si="14"/>
        <v>0</v>
      </c>
    </row>
    <row r="87" spans="1:10" ht="21.75" customHeight="1">
      <c r="A87" s="8"/>
      <c r="B87" s="8">
        <v>85201</v>
      </c>
      <c r="C87" s="8"/>
      <c r="D87" s="9" t="s">
        <v>99</v>
      </c>
      <c r="E87" s="10">
        <f aca="true" t="shared" si="15" ref="E87:J87">SUM(E88:E92)</f>
        <v>0</v>
      </c>
      <c r="F87" s="10">
        <f t="shared" si="15"/>
        <v>0</v>
      </c>
      <c r="G87" s="10">
        <f t="shared" si="15"/>
        <v>33870</v>
      </c>
      <c r="H87" s="10">
        <f t="shared" si="15"/>
        <v>33870</v>
      </c>
      <c r="I87" s="10">
        <f t="shared" si="15"/>
        <v>0</v>
      </c>
      <c r="J87" s="10">
        <f t="shared" si="15"/>
        <v>0</v>
      </c>
    </row>
    <row r="88" spans="1:10" s="67" customFormat="1" ht="21.75" customHeight="1">
      <c r="A88" s="11"/>
      <c r="B88" s="11"/>
      <c r="C88" s="11">
        <v>4010</v>
      </c>
      <c r="D88" s="66" t="s">
        <v>15</v>
      </c>
      <c r="E88" s="13">
        <v>0</v>
      </c>
      <c r="F88" s="13">
        <v>0</v>
      </c>
      <c r="G88" s="13">
        <v>9000</v>
      </c>
      <c r="H88" s="13">
        <v>0</v>
      </c>
      <c r="I88" s="13">
        <v>0</v>
      </c>
      <c r="J88" s="13">
        <v>0</v>
      </c>
    </row>
    <row r="89" spans="1:10" s="67" customFormat="1" ht="21.75" customHeight="1">
      <c r="A89" s="11"/>
      <c r="B89" s="11"/>
      <c r="C89" s="11">
        <v>4110</v>
      </c>
      <c r="D89" s="66" t="s">
        <v>91</v>
      </c>
      <c r="E89" s="13">
        <v>0</v>
      </c>
      <c r="F89" s="13">
        <v>0</v>
      </c>
      <c r="G89" s="13">
        <v>0</v>
      </c>
      <c r="H89" s="13">
        <v>9000</v>
      </c>
      <c r="I89" s="13">
        <v>0</v>
      </c>
      <c r="J89" s="13">
        <v>0</v>
      </c>
    </row>
    <row r="90" spans="1:10" ht="21" customHeight="1">
      <c r="A90" s="8"/>
      <c r="B90" s="8"/>
      <c r="C90" s="11">
        <v>4300</v>
      </c>
      <c r="D90" s="12" t="s">
        <v>11</v>
      </c>
      <c r="E90" s="13">
        <v>0</v>
      </c>
      <c r="F90" s="13">
        <v>0</v>
      </c>
      <c r="G90" s="13">
        <v>0</v>
      </c>
      <c r="H90" s="13">
        <v>24870</v>
      </c>
      <c r="I90" s="13">
        <v>0</v>
      </c>
      <c r="J90" s="13">
        <v>0</v>
      </c>
    </row>
    <row r="91" spans="1:10" ht="31.5" customHeight="1">
      <c r="A91" s="8"/>
      <c r="B91" s="8"/>
      <c r="C91" s="11">
        <v>4400</v>
      </c>
      <c r="D91" s="12" t="s">
        <v>108</v>
      </c>
      <c r="E91" s="13">
        <v>0</v>
      </c>
      <c r="F91" s="13">
        <v>0</v>
      </c>
      <c r="G91" s="13">
        <v>24860</v>
      </c>
      <c r="H91" s="13">
        <v>0</v>
      </c>
      <c r="I91" s="13">
        <v>0</v>
      </c>
      <c r="J91" s="13">
        <v>0</v>
      </c>
    </row>
    <row r="92" spans="1:10" ht="33.75" customHeight="1">
      <c r="A92" s="8"/>
      <c r="B92" s="8"/>
      <c r="C92" s="11">
        <v>4610</v>
      </c>
      <c r="D92" s="12" t="s">
        <v>100</v>
      </c>
      <c r="E92" s="13">
        <v>0</v>
      </c>
      <c r="F92" s="13">
        <v>0</v>
      </c>
      <c r="G92" s="13">
        <v>10</v>
      </c>
      <c r="H92" s="13">
        <v>0</v>
      </c>
      <c r="I92" s="13">
        <v>0</v>
      </c>
      <c r="J92" s="13">
        <v>0</v>
      </c>
    </row>
    <row r="93" spans="1:10" ht="21.75" customHeight="1">
      <c r="A93" s="8"/>
      <c r="B93" s="8">
        <v>85218</v>
      </c>
      <c r="C93" s="8"/>
      <c r="D93" s="9" t="s">
        <v>101</v>
      </c>
      <c r="E93" s="10">
        <f aca="true" t="shared" si="16" ref="E93:J93">SUM(E94:E98)</f>
        <v>0</v>
      </c>
      <c r="F93" s="10">
        <f t="shared" si="16"/>
        <v>0</v>
      </c>
      <c r="G93" s="10">
        <f t="shared" si="16"/>
        <v>1800</v>
      </c>
      <c r="H93" s="10">
        <f t="shared" si="16"/>
        <v>1800</v>
      </c>
      <c r="I93" s="10">
        <f t="shared" si="16"/>
        <v>0</v>
      </c>
      <c r="J93" s="10">
        <f t="shared" si="16"/>
        <v>0</v>
      </c>
    </row>
    <row r="94" spans="1:10" ht="21" customHeight="1">
      <c r="A94" s="8"/>
      <c r="B94" s="8"/>
      <c r="C94" s="11">
        <v>4110</v>
      </c>
      <c r="D94" s="12" t="s">
        <v>91</v>
      </c>
      <c r="E94" s="13">
        <v>0</v>
      </c>
      <c r="F94" s="13">
        <v>0</v>
      </c>
      <c r="G94" s="13">
        <v>500</v>
      </c>
      <c r="H94" s="13">
        <v>0</v>
      </c>
      <c r="I94" s="13">
        <v>0</v>
      </c>
      <c r="J94" s="13">
        <v>0</v>
      </c>
    </row>
    <row r="95" spans="1:10" ht="21" customHeight="1">
      <c r="A95" s="8"/>
      <c r="B95" s="8"/>
      <c r="C95" s="11">
        <v>4120</v>
      </c>
      <c r="D95" s="12" t="s">
        <v>82</v>
      </c>
      <c r="E95" s="13">
        <v>0</v>
      </c>
      <c r="F95" s="13">
        <v>0</v>
      </c>
      <c r="G95" s="13">
        <v>0</v>
      </c>
      <c r="H95" s="13">
        <v>500</v>
      </c>
      <c r="I95" s="13">
        <v>0</v>
      </c>
      <c r="J95" s="13">
        <v>0</v>
      </c>
    </row>
    <row r="96" spans="1:10" ht="49.5" customHeight="1">
      <c r="A96" s="8"/>
      <c r="B96" s="8"/>
      <c r="C96" s="11">
        <v>4370</v>
      </c>
      <c r="D96" s="12" t="s">
        <v>84</v>
      </c>
      <c r="E96" s="13">
        <v>0</v>
      </c>
      <c r="F96" s="13">
        <v>0</v>
      </c>
      <c r="G96" s="13">
        <v>0</v>
      </c>
      <c r="H96" s="13">
        <v>1000</v>
      </c>
      <c r="I96" s="13">
        <v>0</v>
      </c>
      <c r="J96" s="13">
        <v>0</v>
      </c>
    </row>
    <row r="97" spans="1:10" ht="21" customHeight="1">
      <c r="A97" s="8"/>
      <c r="B97" s="8"/>
      <c r="C97" s="11">
        <v>4430</v>
      </c>
      <c r="D97" s="12" t="s">
        <v>80</v>
      </c>
      <c r="E97" s="13">
        <v>0</v>
      </c>
      <c r="F97" s="13">
        <v>0</v>
      </c>
      <c r="G97" s="13">
        <v>0</v>
      </c>
      <c r="H97" s="13">
        <v>300</v>
      </c>
      <c r="I97" s="13">
        <v>0</v>
      </c>
      <c r="J97" s="13">
        <v>0</v>
      </c>
    </row>
    <row r="98" spans="1:10" ht="31.5" customHeight="1">
      <c r="A98" s="8"/>
      <c r="B98" s="8"/>
      <c r="C98" s="11">
        <v>4750</v>
      </c>
      <c r="D98" s="12" t="s">
        <v>102</v>
      </c>
      <c r="E98" s="13">
        <v>0</v>
      </c>
      <c r="F98" s="13">
        <v>0</v>
      </c>
      <c r="G98" s="13">
        <v>1300</v>
      </c>
      <c r="H98" s="13">
        <v>0</v>
      </c>
      <c r="I98" s="13">
        <v>0</v>
      </c>
      <c r="J98" s="13">
        <v>0</v>
      </c>
    </row>
    <row r="99" spans="1:10" ht="32.25" customHeight="1">
      <c r="A99" s="5">
        <v>853</v>
      </c>
      <c r="B99" s="5"/>
      <c r="C99" s="5"/>
      <c r="D99" s="6" t="s">
        <v>135</v>
      </c>
      <c r="E99" s="7">
        <f aca="true" t="shared" si="17" ref="E99:J99">E100+E110</f>
        <v>0</v>
      </c>
      <c r="F99" s="7">
        <f t="shared" si="17"/>
        <v>0</v>
      </c>
      <c r="G99" s="7">
        <f t="shared" si="17"/>
        <v>38500</v>
      </c>
      <c r="H99" s="7">
        <f t="shared" si="17"/>
        <v>38500</v>
      </c>
      <c r="I99" s="7">
        <f t="shared" si="17"/>
        <v>14450</v>
      </c>
      <c r="J99" s="7">
        <f t="shared" si="17"/>
        <v>14450</v>
      </c>
    </row>
    <row r="100" spans="1:10" ht="30" customHeight="1">
      <c r="A100" s="8"/>
      <c r="B100" s="8">
        <v>85321</v>
      </c>
      <c r="C100" s="8"/>
      <c r="D100" s="9" t="s">
        <v>103</v>
      </c>
      <c r="E100" s="10">
        <f aca="true" t="shared" si="18" ref="E100:J100">SUM(E101:E109)</f>
        <v>0</v>
      </c>
      <c r="F100" s="10">
        <f t="shared" si="18"/>
        <v>0</v>
      </c>
      <c r="G100" s="10">
        <f t="shared" si="18"/>
        <v>14700</v>
      </c>
      <c r="H100" s="10">
        <f t="shared" si="18"/>
        <v>14700</v>
      </c>
      <c r="I100" s="10">
        <f t="shared" si="18"/>
        <v>14450</v>
      </c>
      <c r="J100" s="10">
        <f t="shared" si="18"/>
        <v>14450</v>
      </c>
    </row>
    <row r="101" spans="1:10" ht="21" customHeight="1">
      <c r="A101" s="8"/>
      <c r="B101" s="8"/>
      <c r="C101" s="11">
        <v>4010</v>
      </c>
      <c r="D101" s="12" t="s">
        <v>15</v>
      </c>
      <c r="E101" s="13">
        <v>0</v>
      </c>
      <c r="F101" s="13">
        <v>0</v>
      </c>
      <c r="G101" s="13">
        <v>2500</v>
      </c>
      <c r="H101" s="13">
        <v>0</v>
      </c>
      <c r="I101" s="13">
        <v>2500</v>
      </c>
      <c r="J101" s="13">
        <v>0</v>
      </c>
    </row>
    <row r="102" spans="1:10" ht="21" customHeight="1">
      <c r="A102" s="8"/>
      <c r="B102" s="8"/>
      <c r="C102" s="11">
        <v>4110</v>
      </c>
      <c r="D102" s="12" t="s">
        <v>91</v>
      </c>
      <c r="E102" s="13">
        <v>0</v>
      </c>
      <c r="F102" s="13">
        <v>0</v>
      </c>
      <c r="G102" s="13">
        <v>1000</v>
      </c>
      <c r="H102" s="13">
        <v>0</v>
      </c>
      <c r="I102" s="13">
        <v>1000</v>
      </c>
      <c r="J102" s="13">
        <v>0</v>
      </c>
    </row>
    <row r="103" spans="1:10" ht="21" customHeight="1">
      <c r="A103" s="8"/>
      <c r="B103" s="8"/>
      <c r="C103" s="11">
        <v>4120</v>
      </c>
      <c r="D103" s="12" t="s">
        <v>82</v>
      </c>
      <c r="E103" s="13">
        <v>0</v>
      </c>
      <c r="F103" s="13">
        <v>0</v>
      </c>
      <c r="G103" s="13">
        <v>200</v>
      </c>
      <c r="H103" s="13">
        <v>0</v>
      </c>
      <c r="I103" s="13">
        <v>200</v>
      </c>
      <c r="J103" s="13">
        <v>0</v>
      </c>
    </row>
    <row r="104" spans="1:10" ht="21" customHeight="1">
      <c r="A104" s="8"/>
      <c r="B104" s="8"/>
      <c r="C104" s="11">
        <v>4170</v>
      </c>
      <c r="D104" s="12" t="s">
        <v>104</v>
      </c>
      <c r="E104" s="13">
        <v>0</v>
      </c>
      <c r="F104" s="13">
        <v>0</v>
      </c>
      <c r="G104" s="13">
        <v>0</v>
      </c>
      <c r="H104" s="13">
        <v>13740</v>
      </c>
      <c r="I104" s="13">
        <v>0</v>
      </c>
      <c r="J104" s="13">
        <v>13740</v>
      </c>
    </row>
    <row r="105" spans="1:10" ht="21" customHeight="1">
      <c r="A105" s="8"/>
      <c r="B105" s="8"/>
      <c r="C105" s="11">
        <v>4280</v>
      </c>
      <c r="D105" s="12" t="s">
        <v>39</v>
      </c>
      <c r="E105" s="13">
        <v>0</v>
      </c>
      <c r="F105" s="13">
        <v>0</v>
      </c>
      <c r="G105" s="13">
        <v>0</v>
      </c>
      <c r="H105" s="13">
        <v>130</v>
      </c>
      <c r="I105" s="13">
        <v>0</v>
      </c>
      <c r="J105" s="13">
        <v>130</v>
      </c>
    </row>
    <row r="106" spans="1:10" ht="21" customHeight="1">
      <c r="A106" s="8"/>
      <c r="B106" s="8"/>
      <c r="C106" s="11">
        <v>4300</v>
      </c>
      <c r="D106" s="12" t="s">
        <v>11</v>
      </c>
      <c r="E106" s="13">
        <v>0</v>
      </c>
      <c r="F106" s="13">
        <v>0</v>
      </c>
      <c r="G106" s="13">
        <v>11000</v>
      </c>
      <c r="H106" s="13">
        <v>0</v>
      </c>
      <c r="I106" s="13">
        <v>10750</v>
      </c>
      <c r="J106" s="13">
        <v>0</v>
      </c>
    </row>
    <row r="107" spans="1:10" ht="49.5" customHeight="1">
      <c r="A107" s="8"/>
      <c r="B107" s="8"/>
      <c r="C107" s="11">
        <v>4370</v>
      </c>
      <c r="D107" s="12" t="s">
        <v>84</v>
      </c>
      <c r="E107" s="13">
        <v>0</v>
      </c>
      <c r="F107" s="13">
        <v>0</v>
      </c>
      <c r="G107" s="13">
        <v>0</v>
      </c>
      <c r="H107" s="13">
        <v>250</v>
      </c>
      <c r="I107" s="13">
        <v>0</v>
      </c>
      <c r="J107" s="13">
        <v>250</v>
      </c>
    </row>
    <row r="108" spans="1:10" ht="21" customHeight="1">
      <c r="A108" s="8"/>
      <c r="B108" s="8"/>
      <c r="C108" s="11">
        <v>4410</v>
      </c>
      <c r="D108" s="12" t="s">
        <v>33</v>
      </c>
      <c r="E108" s="13">
        <v>0</v>
      </c>
      <c r="F108" s="13">
        <v>0</v>
      </c>
      <c r="G108" s="13">
        <v>0</v>
      </c>
      <c r="H108" s="13">
        <v>380</v>
      </c>
      <c r="I108" s="13">
        <v>0</v>
      </c>
      <c r="J108" s="13">
        <v>130</v>
      </c>
    </row>
    <row r="109" spans="1:10" ht="33" customHeight="1">
      <c r="A109" s="8"/>
      <c r="B109" s="8"/>
      <c r="C109" s="11">
        <v>4440</v>
      </c>
      <c r="D109" s="12" t="s">
        <v>105</v>
      </c>
      <c r="E109" s="13">
        <v>0</v>
      </c>
      <c r="F109" s="13">
        <v>0</v>
      </c>
      <c r="G109" s="13">
        <v>0</v>
      </c>
      <c r="H109" s="13">
        <v>200</v>
      </c>
      <c r="I109" s="13">
        <v>0</v>
      </c>
      <c r="J109" s="13">
        <v>200</v>
      </c>
    </row>
    <row r="110" spans="1:10" ht="24" customHeight="1">
      <c r="A110" s="8"/>
      <c r="B110" s="8">
        <v>85333</v>
      </c>
      <c r="C110" s="8"/>
      <c r="D110" s="9" t="s">
        <v>122</v>
      </c>
      <c r="E110" s="10">
        <f aca="true" t="shared" si="19" ref="E110:J110">SUM(E111:E117)</f>
        <v>0</v>
      </c>
      <c r="F110" s="10">
        <f t="shared" si="19"/>
        <v>0</v>
      </c>
      <c r="G110" s="10">
        <f t="shared" si="19"/>
        <v>23800</v>
      </c>
      <c r="H110" s="10">
        <f t="shared" si="19"/>
        <v>23800</v>
      </c>
      <c r="I110" s="10">
        <f t="shared" si="19"/>
        <v>0</v>
      </c>
      <c r="J110" s="10">
        <f t="shared" si="19"/>
        <v>0</v>
      </c>
    </row>
    <row r="111" spans="1:10" ht="21" customHeight="1">
      <c r="A111" s="8"/>
      <c r="B111" s="8"/>
      <c r="C111" s="11">
        <v>4010</v>
      </c>
      <c r="D111" s="12" t="s">
        <v>15</v>
      </c>
      <c r="E111" s="13">
        <v>0</v>
      </c>
      <c r="F111" s="13">
        <v>0</v>
      </c>
      <c r="G111" s="13">
        <v>22000</v>
      </c>
      <c r="H111" s="13">
        <v>0</v>
      </c>
      <c r="I111" s="13">
        <v>0</v>
      </c>
      <c r="J111" s="13">
        <v>0</v>
      </c>
    </row>
    <row r="112" spans="1:10" ht="21" customHeight="1">
      <c r="A112" s="8"/>
      <c r="B112" s="8"/>
      <c r="C112" s="11">
        <v>4110</v>
      </c>
      <c r="D112" s="12" t="s">
        <v>91</v>
      </c>
      <c r="E112" s="13">
        <v>0</v>
      </c>
      <c r="F112" s="13">
        <v>0</v>
      </c>
      <c r="G112" s="13">
        <v>0</v>
      </c>
      <c r="H112" s="13">
        <v>17000</v>
      </c>
      <c r="I112" s="13">
        <v>0</v>
      </c>
      <c r="J112" s="13">
        <v>0</v>
      </c>
    </row>
    <row r="113" spans="1:10" ht="21" customHeight="1">
      <c r="A113" s="8"/>
      <c r="B113" s="8"/>
      <c r="C113" s="11">
        <v>4120</v>
      </c>
      <c r="D113" s="12" t="s">
        <v>82</v>
      </c>
      <c r="E113" s="13">
        <v>0</v>
      </c>
      <c r="F113" s="13">
        <v>0</v>
      </c>
      <c r="G113" s="13">
        <v>0</v>
      </c>
      <c r="H113" s="13">
        <v>5000</v>
      </c>
      <c r="I113" s="13">
        <v>0</v>
      </c>
      <c r="J113" s="13">
        <v>0</v>
      </c>
    </row>
    <row r="114" spans="1:10" ht="32.25" customHeight="1">
      <c r="A114" s="8"/>
      <c r="B114" s="8"/>
      <c r="C114" s="11">
        <v>4140</v>
      </c>
      <c r="D114" s="12" t="s">
        <v>123</v>
      </c>
      <c r="E114" s="13">
        <v>0</v>
      </c>
      <c r="F114" s="13">
        <v>0</v>
      </c>
      <c r="G114" s="13">
        <v>600</v>
      </c>
      <c r="H114" s="13">
        <v>0</v>
      </c>
      <c r="I114" s="13">
        <v>0</v>
      </c>
      <c r="J114" s="13">
        <v>0</v>
      </c>
    </row>
    <row r="115" spans="1:10" ht="21" customHeight="1">
      <c r="A115" s="8"/>
      <c r="B115" s="8"/>
      <c r="C115" s="11">
        <v>4170</v>
      </c>
      <c r="D115" s="12" t="s">
        <v>104</v>
      </c>
      <c r="E115" s="13">
        <v>0</v>
      </c>
      <c r="F115" s="13">
        <v>0</v>
      </c>
      <c r="G115" s="13">
        <v>0</v>
      </c>
      <c r="H115" s="13">
        <v>800</v>
      </c>
      <c r="I115" s="13">
        <v>0</v>
      </c>
      <c r="J115" s="13">
        <v>0</v>
      </c>
    </row>
    <row r="116" spans="1:10" ht="21" customHeight="1">
      <c r="A116" s="8"/>
      <c r="B116" s="8"/>
      <c r="C116" s="11">
        <v>4260</v>
      </c>
      <c r="D116" s="12" t="s">
        <v>16</v>
      </c>
      <c r="E116" s="13">
        <v>0</v>
      </c>
      <c r="F116" s="13">
        <v>0</v>
      </c>
      <c r="G116" s="13">
        <v>0</v>
      </c>
      <c r="H116" s="13">
        <v>1000</v>
      </c>
      <c r="I116" s="13">
        <v>0</v>
      </c>
      <c r="J116" s="13">
        <v>0</v>
      </c>
    </row>
    <row r="117" spans="1:10" ht="20.25" customHeight="1">
      <c r="A117" s="8"/>
      <c r="B117" s="8"/>
      <c r="C117" s="11">
        <v>4270</v>
      </c>
      <c r="D117" s="12" t="s">
        <v>79</v>
      </c>
      <c r="E117" s="13">
        <v>0</v>
      </c>
      <c r="F117" s="13">
        <v>0</v>
      </c>
      <c r="G117" s="13">
        <v>1200</v>
      </c>
      <c r="H117" s="13">
        <v>0</v>
      </c>
      <c r="I117" s="13">
        <v>0</v>
      </c>
      <c r="J117" s="13">
        <v>0</v>
      </c>
    </row>
    <row r="118" spans="1:10" ht="22.5" customHeight="1">
      <c r="A118" s="5">
        <v>854</v>
      </c>
      <c r="B118" s="5"/>
      <c r="C118" s="5"/>
      <c r="D118" s="6" t="s">
        <v>34</v>
      </c>
      <c r="E118" s="7">
        <f aca="true" t="shared" si="20" ref="E118:J118">E119</f>
        <v>0</v>
      </c>
      <c r="F118" s="7">
        <f t="shared" si="20"/>
        <v>0</v>
      </c>
      <c r="G118" s="7">
        <f t="shared" si="20"/>
        <v>1450</v>
      </c>
      <c r="H118" s="7">
        <f t="shared" si="20"/>
        <v>1450</v>
      </c>
      <c r="I118" s="7">
        <f t="shared" si="20"/>
        <v>0</v>
      </c>
      <c r="J118" s="7">
        <f t="shared" si="20"/>
        <v>0</v>
      </c>
    </row>
    <row r="119" spans="1:10" ht="31.5" customHeight="1">
      <c r="A119" s="8"/>
      <c r="B119" s="8">
        <v>85406</v>
      </c>
      <c r="C119" s="8"/>
      <c r="D119" s="9" t="s">
        <v>106</v>
      </c>
      <c r="E119" s="10">
        <f aca="true" t="shared" si="21" ref="E119:J119">SUM(E120:E125)</f>
        <v>0</v>
      </c>
      <c r="F119" s="10">
        <f t="shared" si="21"/>
        <v>0</v>
      </c>
      <c r="G119" s="10">
        <f t="shared" si="21"/>
        <v>1450</v>
      </c>
      <c r="H119" s="10">
        <f t="shared" si="21"/>
        <v>1450</v>
      </c>
      <c r="I119" s="10">
        <f t="shared" si="21"/>
        <v>0</v>
      </c>
      <c r="J119" s="10">
        <f t="shared" si="21"/>
        <v>0</v>
      </c>
    </row>
    <row r="120" spans="1:10" ht="20.25" customHeight="1">
      <c r="A120" s="8"/>
      <c r="B120" s="8"/>
      <c r="C120" s="11">
        <v>4210</v>
      </c>
      <c r="D120" s="12" t="s">
        <v>37</v>
      </c>
      <c r="E120" s="13">
        <v>0</v>
      </c>
      <c r="F120" s="13">
        <v>0</v>
      </c>
      <c r="G120" s="13">
        <v>1050</v>
      </c>
      <c r="H120" s="13">
        <v>0</v>
      </c>
      <c r="I120" s="13">
        <v>0</v>
      </c>
      <c r="J120" s="13">
        <v>0</v>
      </c>
    </row>
    <row r="121" spans="1:10" ht="17.25" customHeight="1">
      <c r="A121" s="8"/>
      <c r="B121" s="8"/>
      <c r="C121" s="11">
        <v>4280</v>
      </c>
      <c r="D121" s="12" t="s">
        <v>39</v>
      </c>
      <c r="E121" s="13">
        <v>0</v>
      </c>
      <c r="F121" s="13">
        <v>0</v>
      </c>
      <c r="G121" s="13">
        <v>0</v>
      </c>
      <c r="H121" s="13">
        <v>300</v>
      </c>
      <c r="I121" s="13">
        <v>0</v>
      </c>
      <c r="J121" s="13">
        <v>0</v>
      </c>
    </row>
    <row r="122" spans="1:10" ht="17.25" customHeight="1">
      <c r="A122" s="8"/>
      <c r="B122" s="8"/>
      <c r="C122" s="11">
        <v>4300</v>
      </c>
      <c r="D122" s="12" t="s">
        <v>11</v>
      </c>
      <c r="E122" s="13">
        <v>0</v>
      </c>
      <c r="F122" s="13">
        <v>0</v>
      </c>
      <c r="G122" s="13">
        <v>400</v>
      </c>
      <c r="H122" s="13">
        <v>0</v>
      </c>
      <c r="I122" s="13">
        <v>0</v>
      </c>
      <c r="J122" s="13">
        <v>0</v>
      </c>
    </row>
    <row r="123" spans="1:10" ht="50.25" customHeight="1">
      <c r="A123" s="8"/>
      <c r="B123" s="8"/>
      <c r="C123" s="11">
        <v>4370</v>
      </c>
      <c r="D123" s="12" t="s">
        <v>84</v>
      </c>
      <c r="E123" s="13">
        <v>0</v>
      </c>
      <c r="F123" s="13">
        <v>0</v>
      </c>
      <c r="G123" s="13">
        <v>0</v>
      </c>
      <c r="H123" s="13">
        <v>150</v>
      </c>
      <c r="I123" s="13">
        <v>0</v>
      </c>
      <c r="J123" s="13">
        <v>0</v>
      </c>
    </row>
    <row r="124" spans="1:10" ht="17.25" customHeight="1">
      <c r="A124" s="8"/>
      <c r="B124" s="8"/>
      <c r="C124" s="11">
        <v>4410</v>
      </c>
      <c r="D124" s="12" t="s">
        <v>33</v>
      </c>
      <c r="E124" s="13">
        <v>0</v>
      </c>
      <c r="F124" s="13">
        <v>0</v>
      </c>
      <c r="G124" s="13">
        <v>0</v>
      </c>
      <c r="H124" s="13">
        <v>400</v>
      </c>
      <c r="I124" s="13">
        <v>0</v>
      </c>
      <c r="J124" s="13">
        <v>0</v>
      </c>
    </row>
    <row r="125" spans="1:10" ht="35.25" customHeight="1">
      <c r="A125" s="8"/>
      <c r="B125" s="8"/>
      <c r="C125" s="11">
        <v>4750</v>
      </c>
      <c r="D125" s="12" t="s">
        <v>102</v>
      </c>
      <c r="E125" s="13">
        <v>0</v>
      </c>
      <c r="F125" s="13">
        <v>0</v>
      </c>
      <c r="G125" s="13">
        <v>0</v>
      </c>
      <c r="H125" s="13">
        <v>600</v>
      </c>
      <c r="I125" s="13">
        <v>0</v>
      </c>
      <c r="J125" s="13">
        <v>0</v>
      </c>
    </row>
    <row r="126" spans="1:10" ht="22.5" customHeight="1">
      <c r="A126" s="5">
        <v>926</v>
      </c>
      <c r="B126" s="5"/>
      <c r="C126" s="5"/>
      <c r="D126" s="6" t="s">
        <v>107</v>
      </c>
      <c r="E126" s="7">
        <f aca="true" t="shared" si="22" ref="E126:J126">E127</f>
        <v>0</v>
      </c>
      <c r="F126" s="7">
        <f t="shared" si="22"/>
        <v>0</v>
      </c>
      <c r="G126" s="7">
        <f t="shared" si="22"/>
        <v>400</v>
      </c>
      <c r="H126" s="7">
        <f t="shared" si="22"/>
        <v>400</v>
      </c>
      <c r="I126" s="7">
        <f t="shared" si="22"/>
        <v>0</v>
      </c>
      <c r="J126" s="7">
        <f t="shared" si="22"/>
        <v>0</v>
      </c>
    </row>
    <row r="127" spans="1:10" ht="22.5" customHeight="1">
      <c r="A127" s="8"/>
      <c r="B127" s="8">
        <v>92601</v>
      </c>
      <c r="C127" s="8"/>
      <c r="D127" s="9" t="s">
        <v>127</v>
      </c>
      <c r="E127" s="10">
        <f aca="true" t="shared" si="23" ref="E127:J127">SUM(E128:E129)</f>
        <v>0</v>
      </c>
      <c r="F127" s="10">
        <f t="shared" si="23"/>
        <v>0</v>
      </c>
      <c r="G127" s="10">
        <f t="shared" si="23"/>
        <v>400</v>
      </c>
      <c r="H127" s="10">
        <f t="shared" si="23"/>
        <v>400</v>
      </c>
      <c r="I127" s="10">
        <f t="shared" si="23"/>
        <v>0</v>
      </c>
      <c r="J127" s="10">
        <f t="shared" si="23"/>
        <v>0</v>
      </c>
    </row>
    <row r="128" spans="1:10" ht="20.25" customHeight="1">
      <c r="A128" s="8"/>
      <c r="B128" s="8"/>
      <c r="C128" s="11">
        <v>4210</v>
      </c>
      <c r="D128" s="12" t="s">
        <v>37</v>
      </c>
      <c r="E128" s="13">
        <v>0</v>
      </c>
      <c r="F128" s="13">
        <v>0</v>
      </c>
      <c r="G128" s="13">
        <v>0</v>
      </c>
      <c r="H128" s="13">
        <v>400</v>
      </c>
      <c r="I128" s="13">
        <v>0</v>
      </c>
      <c r="J128" s="13">
        <v>0</v>
      </c>
    </row>
    <row r="129" spans="1:10" ht="33" customHeight="1">
      <c r="A129" s="8"/>
      <c r="B129" s="8"/>
      <c r="C129" s="11">
        <v>4700</v>
      </c>
      <c r="D129" s="12" t="s">
        <v>13</v>
      </c>
      <c r="E129" s="13">
        <v>0</v>
      </c>
      <c r="F129" s="13">
        <v>0</v>
      </c>
      <c r="G129" s="13">
        <v>400</v>
      </c>
      <c r="H129" s="13">
        <v>0</v>
      </c>
      <c r="I129" s="13">
        <v>0</v>
      </c>
      <c r="J129" s="13">
        <v>0</v>
      </c>
    </row>
    <row r="130" spans="1:11" ht="17.25" customHeight="1">
      <c r="A130" s="72" t="s">
        <v>17</v>
      </c>
      <c r="B130" s="72"/>
      <c r="C130" s="72"/>
      <c r="D130" s="72"/>
      <c r="E130" s="14">
        <f aca="true" t="shared" si="24" ref="E130:J130">E21+E31+E51+E86+E99+E118+E126+E6+E27</f>
        <v>0</v>
      </c>
      <c r="F130" s="14">
        <f t="shared" si="24"/>
        <v>0</v>
      </c>
      <c r="G130" s="14">
        <f t="shared" si="24"/>
        <v>202155</v>
      </c>
      <c r="H130" s="14">
        <f t="shared" si="24"/>
        <v>202155</v>
      </c>
      <c r="I130" s="14">
        <f t="shared" si="24"/>
        <v>78596</v>
      </c>
      <c r="J130" s="14">
        <f t="shared" si="24"/>
        <v>78596</v>
      </c>
      <c r="K130" s="15"/>
    </row>
    <row r="131" spans="1:11" ht="15" customHeight="1">
      <c r="A131" s="73" t="s">
        <v>18</v>
      </c>
      <c r="B131" s="74"/>
      <c r="C131" s="74"/>
      <c r="D131" s="74"/>
      <c r="E131" s="75">
        <f>E130-F130</f>
        <v>0</v>
      </c>
      <c r="F131" s="76"/>
      <c r="G131" s="75">
        <f>G130-H130</f>
        <v>0</v>
      </c>
      <c r="H131" s="76"/>
      <c r="I131" s="75">
        <f>I130-J130</f>
        <v>0</v>
      </c>
      <c r="J131" s="76"/>
      <c r="K131" s="15"/>
    </row>
    <row r="132" spans="1:10" ht="12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s="21" customFormat="1" ht="15">
      <c r="A133" s="18"/>
      <c r="B133" s="19"/>
      <c r="C133" s="19"/>
      <c r="D133" s="20" t="s">
        <v>19</v>
      </c>
      <c r="E133" s="19"/>
      <c r="F133" s="19"/>
      <c r="G133" s="19"/>
      <c r="H133" s="19"/>
      <c r="I133" s="19"/>
      <c r="J133" s="19"/>
    </row>
    <row r="134" spans="1:10" s="21" customFormat="1" ht="15">
      <c r="A134" s="22"/>
      <c r="B134" s="23"/>
      <c r="C134" s="23"/>
      <c r="D134" s="23">
        <v>3020</v>
      </c>
      <c r="E134" s="24">
        <f aca="true" t="shared" si="25" ref="E134:J134">E8</f>
        <v>0</v>
      </c>
      <c r="F134" s="24">
        <f t="shared" si="25"/>
        <v>0</v>
      </c>
      <c r="G134" s="24">
        <f t="shared" si="25"/>
        <v>0</v>
      </c>
      <c r="H134" s="24">
        <f t="shared" si="25"/>
        <v>400</v>
      </c>
      <c r="I134" s="24">
        <f t="shared" si="25"/>
        <v>0</v>
      </c>
      <c r="J134" s="24">
        <f t="shared" si="25"/>
        <v>400</v>
      </c>
    </row>
    <row r="135" spans="1:10" s="21" customFormat="1" ht="15">
      <c r="A135" s="22"/>
      <c r="B135" s="23"/>
      <c r="C135" s="23"/>
      <c r="D135" s="23">
        <v>3030</v>
      </c>
      <c r="E135" s="24">
        <f aca="true" t="shared" si="26" ref="E135:J135">E29</f>
        <v>0</v>
      </c>
      <c r="F135" s="24">
        <f t="shared" si="26"/>
        <v>0</v>
      </c>
      <c r="G135" s="24">
        <f t="shared" si="26"/>
        <v>0</v>
      </c>
      <c r="H135" s="24">
        <f t="shared" si="26"/>
        <v>470</v>
      </c>
      <c r="I135" s="24">
        <f t="shared" si="26"/>
        <v>0</v>
      </c>
      <c r="J135" s="24">
        <f t="shared" si="26"/>
        <v>470</v>
      </c>
    </row>
    <row r="136" spans="1:10" s="21" customFormat="1" ht="15">
      <c r="A136" s="22"/>
      <c r="B136" s="23"/>
      <c r="C136" s="23"/>
      <c r="D136" s="23">
        <v>3070</v>
      </c>
      <c r="E136" s="24">
        <f aca="true" t="shared" si="27" ref="E136:J136">E33</f>
        <v>0</v>
      </c>
      <c r="F136" s="24">
        <f t="shared" si="27"/>
        <v>0</v>
      </c>
      <c r="G136" s="24">
        <f t="shared" si="27"/>
        <v>884</v>
      </c>
      <c r="H136" s="24">
        <f t="shared" si="27"/>
        <v>0</v>
      </c>
      <c r="I136" s="24">
        <f t="shared" si="27"/>
        <v>884</v>
      </c>
      <c r="J136" s="24">
        <f t="shared" si="27"/>
        <v>0</v>
      </c>
    </row>
    <row r="137" spans="1:10" s="21" customFormat="1" ht="15">
      <c r="A137" s="22"/>
      <c r="B137" s="23"/>
      <c r="C137" s="23"/>
      <c r="D137" s="23">
        <v>4010</v>
      </c>
      <c r="E137" s="24">
        <f aca="true" t="shared" si="28" ref="E137:J137">E53+E74+E101+E9+E88+E111</f>
        <v>0</v>
      </c>
      <c r="F137" s="24">
        <f t="shared" si="28"/>
        <v>0</v>
      </c>
      <c r="G137" s="24">
        <f t="shared" si="28"/>
        <v>45763</v>
      </c>
      <c r="H137" s="24">
        <f t="shared" si="28"/>
        <v>3000</v>
      </c>
      <c r="I137" s="24">
        <f t="shared" si="28"/>
        <v>2728</v>
      </c>
      <c r="J137" s="24">
        <f t="shared" si="28"/>
        <v>0</v>
      </c>
    </row>
    <row r="138" spans="1:10" s="21" customFormat="1" ht="15">
      <c r="A138" s="22"/>
      <c r="B138" s="23"/>
      <c r="C138" s="23"/>
      <c r="D138" s="23">
        <v>4020</v>
      </c>
      <c r="E138" s="24">
        <f aca="true" t="shared" si="29" ref="E138:J138">E10</f>
        <v>0</v>
      </c>
      <c r="F138" s="24">
        <f t="shared" si="29"/>
        <v>0</v>
      </c>
      <c r="G138" s="24">
        <f t="shared" si="29"/>
        <v>1289</v>
      </c>
      <c r="H138" s="24">
        <f t="shared" si="29"/>
        <v>0</v>
      </c>
      <c r="I138" s="24">
        <f t="shared" si="29"/>
        <v>1289</v>
      </c>
      <c r="J138" s="24">
        <f t="shared" si="29"/>
        <v>0</v>
      </c>
    </row>
    <row r="139" spans="1:10" s="21" customFormat="1" ht="15">
      <c r="A139" s="22"/>
      <c r="B139" s="23"/>
      <c r="C139" s="23"/>
      <c r="D139" s="23">
        <v>4050</v>
      </c>
      <c r="E139" s="24">
        <f aca="true" t="shared" si="30" ref="E139:J140">E34</f>
        <v>0</v>
      </c>
      <c r="F139" s="24">
        <f t="shared" si="30"/>
        <v>0</v>
      </c>
      <c r="G139" s="24">
        <f t="shared" si="30"/>
        <v>0</v>
      </c>
      <c r="H139" s="24">
        <f t="shared" si="30"/>
        <v>43100</v>
      </c>
      <c r="I139" s="24">
        <f t="shared" si="30"/>
        <v>0</v>
      </c>
      <c r="J139" s="24">
        <f t="shared" si="30"/>
        <v>43100</v>
      </c>
    </row>
    <row r="140" spans="1:10" s="21" customFormat="1" ht="15">
      <c r="A140" s="22"/>
      <c r="B140" s="23"/>
      <c r="C140" s="23"/>
      <c r="D140" s="23">
        <v>4060</v>
      </c>
      <c r="E140" s="24">
        <f t="shared" si="30"/>
        <v>0</v>
      </c>
      <c r="F140" s="24">
        <f t="shared" si="30"/>
        <v>0</v>
      </c>
      <c r="G140" s="24">
        <f t="shared" si="30"/>
        <v>14365</v>
      </c>
      <c r="H140" s="24">
        <f t="shared" si="30"/>
        <v>0</v>
      </c>
      <c r="I140" s="24">
        <f t="shared" si="30"/>
        <v>14365</v>
      </c>
      <c r="J140" s="24">
        <f t="shared" si="30"/>
        <v>0</v>
      </c>
    </row>
    <row r="141" spans="1:10" s="21" customFormat="1" ht="15">
      <c r="A141" s="22"/>
      <c r="B141" s="23"/>
      <c r="C141" s="23"/>
      <c r="D141" s="23">
        <v>4110</v>
      </c>
      <c r="E141" s="24">
        <f aca="true" t="shared" si="31" ref="E141:J141">E36+E75+E94+E102+E11+E89+E112</f>
        <v>0</v>
      </c>
      <c r="F141" s="24">
        <f t="shared" si="31"/>
        <v>0</v>
      </c>
      <c r="G141" s="24">
        <f t="shared" si="31"/>
        <v>4500</v>
      </c>
      <c r="H141" s="24">
        <f t="shared" si="31"/>
        <v>26911</v>
      </c>
      <c r="I141" s="24">
        <f t="shared" si="31"/>
        <v>1000</v>
      </c>
      <c r="J141" s="24">
        <f t="shared" si="31"/>
        <v>911</v>
      </c>
    </row>
    <row r="142" spans="1:10" s="21" customFormat="1" ht="15">
      <c r="A142" s="22"/>
      <c r="B142" s="23"/>
      <c r="C142" s="23"/>
      <c r="D142" s="23">
        <v>4120</v>
      </c>
      <c r="E142" s="24">
        <f aca="true" t="shared" si="32" ref="E142:J142">E37+E54+E95+E103+E12+E113</f>
        <v>0</v>
      </c>
      <c r="F142" s="24">
        <f t="shared" si="32"/>
        <v>0</v>
      </c>
      <c r="G142" s="24">
        <f t="shared" si="32"/>
        <v>200</v>
      </c>
      <c r="H142" s="24">
        <f t="shared" si="32"/>
        <v>8220</v>
      </c>
      <c r="I142" s="24">
        <f t="shared" si="32"/>
        <v>200</v>
      </c>
      <c r="J142" s="24">
        <f t="shared" si="32"/>
        <v>685</v>
      </c>
    </row>
    <row r="143" spans="1:10" s="21" customFormat="1" ht="15">
      <c r="A143" s="22"/>
      <c r="B143" s="23"/>
      <c r="C143" s="23"/>
      <c r="D143" s="23">
        <v>4140</v>
      </c>
      <c r="E143" s="24">
        <f aca="true" t="shared" si="33" ref="E143:J143">E114</f>
        <v>0</v>
      </c>
      <c r="F143" s="24">
        <f t="shared" si="33"/>
        <v>0</v>
      </c>
      <c r="G143" s="24">
        <f t="shared" si="33"/>
        <v>600</v>
      </c>
      <c r="H143" s="24">
        <f t="shared" si="33"/>
        <v>0</v>
      </c>
      <c r="I143" s="24">
        <f t="shared" si="33"/>
        <v>0</v>
      </c>
      <c r="J143" s="24">
        <f t="shared" si="33"/>
        <v>0</v>
      </c>
    </row>
    <row r="144" spans="1:10" s="21" customFormat="1" ht="15">
      <c r="A144" s="22"/>
      <c r="B144" s="23"/>
      <c r="C144" s="23"/>
      <c r="D144" s="23">
        <v>4170</v>
      </c>
      <c r="E144" s="24">
        <f aca="true" t="shared" si="34" ref="E144:J144">E104+E115</f>
        <v>0</v>
      </c>
      <c r="F144" s="24">
        <f t="shared" si="34"/>
        <v>0</v>
      </c>
      <c r="G144" s="24">
        <f t="shared" si="34"/>
        <v>0</v>
      </c>
      <c r="H144" s="24">
        <f t="shared" si="34"/>
        <v>14540</v>
      </c>
      <c r="I144" s="24">
        <f t="shared" si="34"/>
        <v>0</v>
      </c>
      <c r="J144" s="24">
        <f t="shared" si="34"/>
        <v>13740</v>
      </c>
    </row>
    <row r="145" spans="1:10" s="21" customFormat="1" ht="15">
      <c r="A145" s="22"/>
      <c r="B145" s="23"/>
      <c r="C145" s="23"/>
      <c r="D145" s="23">
        <v>4180</v>
      </c>
      <c r="E145" s="24">
        <f aca="true" t="shared" si="35" ref="E145:J145">E38</f>
        <v>0</v>
      </c>
      <c r="F145" s="24">
        <f t="shared" si="35"/>
        <v>0</v>
      </c>
      <c r="G145" s="24">
        <f t="shared" si="35"/>
        <v>0</v>
      </c>
      <c r="H145" s="24">
        <f t="shared" si="35"/>
        <v>619</v>
      </c>
      <c r="I145" s="24">
        <f t="shared" si="35"/>
        <v>0</v>
      </c>
      <c r="J145" s="24">
        <f t="shared" si="35"/>
        <v>619</v>
      </c>
    </row>
    <row r="146" spans="1:10" s="21" customFormat="1" ht="15">
      <c r="A146" s="22"/>
      <c r="B146" s="23"/>
      <c r="C146" s="23"/>
      <c r="D146" s="23">
        <v>4210</v>
      </c>
      <c r="E146" s="24">
        <f aca="true" t="shared" si="36" ref="E146:J146">E39+E55+E62+E120+E128+E13+E79</f>
        <v>0</v>
      </c>
      <c r="F146" s="24">
        <f t="shared" si="36"/>
        <v>0</v>
      </c>
      <c r="G146" s="24">
        <f t="shared" si="36"/>
        <v>46292</v>
      </c>
      <c r="H146" s="24">
        <f t="shared" si="36"/>
        <v>400</v>
      </c>
      <c r="I146" s="24">
        <f t="shared" si="36"/>
        <v>38188</v>
      </c>
      <c r="J146" s="24">
        <f t="shared" si="36"/>
        <v>0</v>
      </c>
    </row>
    <row r="147" spans="1:10" s="21" customFormat="1" ht="15">
      <c r="A147" s="22"/>
      <c r="B147" s="23"/>
      <c r="C147" s="23"/>
      <c r="D147" s="23">
        <v>4240</v>
      </c>
      <c r="E147" s="24">
        <f aca="true" t="shared" si="37" ref="E147:J147">E23+E40+E76+E80</f>
        <v>0</v>
      </c>
      <c r="F147" s="24">
        <f t="shared" si="37"/>
        <v>0</v>
      </c>
      <c r="G147" s="24">
        <f t="shared" si="37"/>
        <v>5000</v>
      </c>
      <c r="H147" s="24">
        <f t="shared" si="37"/>
        <v>1000</v>
      </c>
      <c r="I147" s="24">
        <f t="shared" si="37"/>
        <v>0</v>
      </c>
      <c r="J147" s="24">
        <f t="shared" si="37"/>
        <v>1000</v>
      </c>
    </row>
    <row r="148" spans="1:10" s="21" customFormat="1" ht="15">
      <c r="A148" s="22"/>
      <c r="B148" s="23"/>
      <c r="C148" s="23"/>
      <c r="D148" s="23">
        <v>4260</v>
      </c>
      <c r="E148" s="24">
        <f aca="true" t="shared" si="38" ref="E148:J148">E24+E41+E66+E77+E116</f>
        <v>0</v>
      </c>
      <c r="F148" s="24">
        <f t="shared" si="38"/>
        <v>0</v>
      </c>
      <c r="G148" s="24">
        <f t="shared" si="38"/>
        <v>37000</v>
      </c>
      <c r="H148" s="24">
        <f t="shared" si="38"/>
        <v>15900</v>
      </c>
      <c r="I148" s="24">
        <f t="shared" si="38"/>
        <v>7000</v>
      </c>
      <c r="J148" s="24">
        <f t="shared" si="38"/>
        <v>0</v>
      </c>
    </row>
    <row r="149" spans="1:10" s="21" customFormat="1" ht="15">
      <c r="A149" s="22"/>
      <c r="B149" s="23"/>
      <c r="C149" s="23"/>
      <c r="D149" s="23">
        <v>4270</v>
      </c>
      <c r="E149" s="24">
        <f aca="true" t="shared" si="39" ref="E149:J149">E25+E42+E117</f>
        <v>0</v>
      </c>
      <c r="F149" s="24">
        <f t="shared" si="39"/>
        <v>0</v>
      </c>
      <c r="G149" s="24">
        <f t="shared" si="39"/>
        <v>1200</v>
      </c>
      <c r="H149" s="24">
        <f t="shared" si="39"/>
        <v>18000</v>
      </c>
      <c r="I149" s="24">
        <f t="shared" si="39"/>
        <v>0</v>
      </c>
      <c r="J149" s="24">
        <f t="shared" si="39"/>
        <v>2000</v>
      </c>
    </row>
    <row r="150" spans="1:10" s="21" customFormat="1" ht="15">
      <c r="A150" s="22"/>
      <c r="B150" s="23"/>
      <c r="C150" s="23"/>
      <c r="D150" s="23">
        <v>4280</v>
      </c>
      <c r="E150" s="24">
        <f aca="true" t="shared" si="40" ref="E150:J150">E56+E63+E67+E105+E121+E14+E81</f>
        <v>0</v>
      </c>
      <c r="F150" s="24">
        <f t="shared" si="40"/>
        <v>0</v>
      </c>
      <c r="G150" s="24">
        <f t="shared" si="40"/>
        <v>0</v>
      </c>
      <c r="H150" s="24">
        <f t="shared" si="40"/>
        <v>2017</v>
      </c>
      <c r="I150" s="24">
        <f t="shared" si="40"/>
        <v>0</v>
      </c>
      <c r="J150" s="24">
        <f t="shared" si="40"/>
        <v>215</v>
      </c>
    </row>
    <row r="151" spans="1:10" s="21" customFormat="1" ht="15">
      <c r="A151" s="22"/>
      <c r="B151" s="23"/>
      <c r="C151" s="23"/>
      <c r="D151" s="23">
        <v>4300</v>
      </c>
      <c r="E151" s="24">
        <f aca="true" t="shared" si="41" ref="E151:J151">E43+E57+E68+E90+E106+E122+E30</f>
        <v>0</v>
      </c>
      <c r="F151" s="24">
        <f t="shared" si="41"/>
        <v>0</v>
      </c>
      <c r="G151" s="24">
        <f t="shared" si="41"/>
        <v>14370</v>
      </c>
      <c r="H151" s="24">
        <f t="shared" si="41"/>
        <v>29468</v>
      </c>
      <c r="I151" s="24">
        <f t="shared" si="41"/>
        <v>11220</v>
      </c>
      <c r="J151" s="24">
        <f t="shared" si="41"/>
        <v>4598</v>
      </c>
    </row>
    <row r="152" spans="1:10" s="21" customFormat="1" ht="15">
      <c r="A152" s="22"/>
      <c r="B152" s="23"/>
      <c r="C152" s="23"/>
      <c r="D152" s="23">
        <v>4350</v>
      </c>
      <c r="E152" s="24">
        <f aca="true" t="shared" si="42" ref="E152:J152">E44+E58+E69+E82+E15</f>
        <v>0</v>
      </c>
      <c r="F152" s="24">
        <f t="shared" si="42"/>
        <v>0</v>
      </c>
      <c r="G152" s="24">
        <f t="shared" si="42"/>
        <v>0</v>
      </c>
      <c r="H152" s="24">
        <f t="shared" si="42"/>
        <v>4878</v>
      </c>
      <c r="I152" s="24">
        <f t="shared" si="42"/>
        <v>0</v>
      </c>
      <c r="J152" s="24">
        <f t="shared" si="42"/>
        <v>1000</v>
      </c>
    </row>
    <row r="153" spans="1:10" s="21" customFormat="1" ht="15">
      <c r="A153" s="22"/>
      <c r="B153" s="23"/>
      <c r="C153" s="23"/>
      <c r="D153" s="23">
        <v>4360</v>
      </c>
      <c r="E153" s="24">
        <f aca="true" t="shared" si="43" ref="E153:J153">E45</f>
        <v>0</v>
      </c>
      <c r="F153" s="24">
        <f t="shared" si="43"/>
        <v>0</v>
      </c>
      <c r="G153" s="24">
        <f t="shared" si="43"/>
        <v>0</v>
      </c>
      <c r="H153" s="24">
        <f t="shared" si="43"/>
        <v>700</v>
      </c>
      <c r="I153" s="24">
        <f t="shared" si="43"/>
        <v>0</v>
      </c>
      <c r="J153" s="24">
        <f t="shared" si="43"/>
        <v>700</v>
      </c>
    </row>
    <row r="154" spans="1:10" s="21" customFormat="1" ht="15">
      <c r="A154" s="22"/>
      <c r="B154" s="23"/>
      <c r="C154" s="23"/>
      <c r="D154" s="23">
        <v>4370</v>
      </c>
      <c r="E154" s="24">
        <f aca="true" t="shared" si="44" ref="E154:J154">E46+E59+E64+E70+E96+E107+E123+E16+E83</f>
        <v>0</v>
      </c>
      <c r="F154" s="24">
        <f t="shared" si="44"/>
        <v>0</v>
      </c>
      <c r="G154" s="24">
        <f t="shared" si="44"/>
        <v>0</v>
      </c>
      <c r="H154" s="24">
        <f t="shared" si="44"/>
        <v>5985</v>
      </c>
      <c r="I154" s="24">
        <f t="shared" si="44"/>
        <v>0</v>
      </c>
      <c r="J154" s="24">
        <f t="shared" si="44"/>
        <v>3367</v>
      </c>
    </row>
    <row r="155" spans="1:10" s="21" customFormat="1" ht="15">
      <c r="A155" s="22"/>
      <c r="B155" s="23"/>
      <c r="C155" s="23"/>
      <c r="D155" s="23">
        <v>4400</v>
      </c>
      <c r="E155" s="24">
        <f aca="true" t="shared" si="45" ref="E155:J155">E91</f>
        <v>0</v>
      </c>
      <c r="F155" s="24">
        <f t="shared" si="45"/>
        <v>0</v>
      </c>
      <c r="G155" s="24">
        <f t="shared" si="45"/>
        <v>24860</v>
      </c>
      <c r="H155" s="24">
        <f t="shared" si="45"/>
        <v>0</v>
      </c>
      <c r="I155" s="24">
        <f t="shared" si="45"/>
        <v>0</v>
      </c>
      <c r="J155" s="24">
        <f t="shared" si="45"/>
        <v>0</v>
      </c>
    </row>
    <row r="156" spans="1:10" s="21" customFormat="1" ht="15">
      <c r="A156" s="22"/>
      <c r="B156" s="23"/>
      <c r="C156" s="23"/>
      <c r="D156" s="23">
        <v>4410</v>
      </c>
      <c r="E156" s="24">
        <f aca="true" t="shared" si="46" ref="E156:J156">E47+E60+E108+E124+E17</f>
        <v>0</v>
      </c>
      <c r="F156" s="24">
        <f t="shared" si="46"/>
        <v>0</v>
      </c>
      <c r="G156" s="24">
        <f t="shared" si="46"/>
        <v>1000</v>
      </c>
      <c r="H156" s="24">
        <f t="shared" si="46"/>
        <v>2300</v>
      </c>
      <c r="I156" s="24">
        <f t="shared" si="46"/>
        <v>1000</v>
      </c>
      <c r="J156" s="24">
        <f t="shared" si="46"/>
        <v>1150</v>
      </c>
    </row>
    <row r="157" spans="1:10" s="21" customFormat="1" ht="15">
      <c r="A157" s="22"/>
      <c r="B157" s="23"/>
      <c r="C157" s="23"/>
      <c r="D157" s="23">
        <v>4420</v>
      </c>
      <c r="E157" s="24">
        <f aca="true" t="shared" si="47" ref="E157:J157">E48</f>
        <v>0</v>
      </c>
      <c r="F157" s="24">
        <f t="shared" si="47"/>
        <v>0</v>
      </c>
      <c r="G157" s="24">
        <f t="shared" si="47"/>
        <v>0</v>
      </c>
      <c r="H157" s="24">
        <f t="shared" si="47"/>
        <v>2000</v>
      </c>
      <c r="I157" s="24">
        <f t="shared" si="47"/>
        <v>0</v>
      </c>
      <c r="J157" s="24">
        <f t="shared" si="47"/>
        <v>2000</v>
      </c>
    </row>
    <row r="158" spans="1:10" s="21" customFormat="1" ht="15">
      <c r="A158" s="22"/>
      <c r="B158" s="23"/>
      <c r="C158" s="23"/>
      <c r="D158" s="23">
        <v>4430</v>
      </c>
      <c r="E158" s="24">
        <f aca="true" t="shared" si="48" ref="E158:J158">E26+E49+E97</f>
        <v>0</v>
      </c>
      <c r="F158" s="24">
        <f t="shared" si="48"/>
        <v>0</v>
      </c>
      <c r="G158" s="24">
        <f t="shared" si="48"/>
        <v>0</v>
      </c>
      <c r="H158" s="24">
        <f t="shared" si="48"/>
        <v>15385</v>
      </c>
      <c r="I158" s="24">
        <f t="shared" si="48"/>
        <v>0</v>
      </c>
      <c r="J158" s="24">
        <f t="shared" si="48"/>
        <v>85</v>
      </c>
    </row>
    <row r="159" spans="1:10" s="21" customFormat="1" ht="15">
      <c r="A159" s="22"/>
      <c r="B159" s="23"/>
      <c r="C159" s="23"/>
      <c r="D159" s="23">
        <v>4440</v>
      </c>
      <c r="E159" s="24">
        <f aca="true" t="shared" si="49" ref="E159:J159">E109</f>
        <v>0</v>
      </c>
      <c r="F159" s="24">
        <f t="shared" si="49"/>
        <v>0</v>
      </c>
      <c r="G159" s="24">
        <f t="shared" si="49"/>
        <v>0</v>
      </c>
      <c r="H159" s="24">
        <f t="shared" si="49"/>
        <v>200</v>
      </c>
      <c r="I159" s="24">
        <f t="shared" si="49"/>
        <v>0</v>
      </c>
      <c r="J159" s="24">
        <f t="shared" si="49"/>
        <v>200</v>
      </c>
    </row>
    <row r="160" spans="1:10" s="21" customFormat="1" ht="15">
      <c r="A160" s="22"/>
      <c r="B160" s="23"/>
      <c r="C160" s="23"/>
      <c r="D160" s="23">
        <v>4480</v>
      </c>
      <c r="E160" s="24">
        <f aca="true" t="shared" si="50" ref="E160:J160">E84</f>
        <v>0</v>
      </c>
      <c r="F160" s="24">
        <f t="shared" si="50"/>
        <v>0</v>
      </c>
      <c r="G160" s="24">
        <f t="shared" si="50"/>
        <v>0</v>
      </c>
      <c r="H160" s="24">
        <f t="shared" si="50"/>
        <v>206</v>
      </c>
      <c r="I160" s="24">
        <f t="shared" si="50"/>
        <v>0</v>
      </c>
      <c r="J160" s="24">
        <f t="shared" si="50"/>
        <v>0</v>
      </c>
    </row>
    <row r="161" spans="1:10" s="21" customFormat="1" ht="15">
      <c r="A161" s="22"/>
      <c r="B161" s="23"/>
      <c r="C161" s="23"/>
      <c r="D161" s="23">
        <v>4550</v>
      </c>
      <c r="E161" s="24">
        <f aca="true" t="shared" si="51" ref="E161:J161">E50+E18</f>
        <v>0</v>
      </c>
      <c r="F161" s="24">
        <f t="shared" si="51"/>
        <v>0</v>
      </c>
      <c r="G161" s="24">
        <f t="shared" si="51"/>
        <v>0</v>
      </c>
      <c r="H161" s="24">
        <f t="shared" si="51"/>
        <v>3706</v>
      </c>
      <c r="I161" s="24">
        <f t="shared" si="51"/>
        <v>0</v>
      </c>
      <c r="J161" s="24">
        <f t="shared" si="51"/>
        <v>1706</v>
      </c>
    </row>
    <row r="162" spans="1:10" s="21" customFormat="1" ht="15">
      <c r="A162" s="22"/>
      <c r="B162" s="23"/>
      <c r="C162" s="23"/>
      <c r="D162" s="23">
        <v>4610</v>
      </c>
      <c r="E162" s="24">
        <f aca="true" t="shared" si="52" ref="E162:J162">E92</f>
        <v>0</v>
      </c>
      <c r="F162" s="24">
        <f t="shared" si="52"/>
        <v>0</v>
      </c>
      <c r="G162" s="24">
        <f t="shared" si="52"/>
        <v>10</v>
      </c>
      <c r="H162" s="24">
        <f t="shared" si="52"/>
        <v>0</v>
      </c>
      <c r="I162" s="24">
        <f t="shared" si="52"/>
        <v>0</v>
      </c>
      <c r="J162" s="24">
        <f t="shared" si="52"/>
        <v>0</v>
      </c>
    </row>
    <row r="163" spans="1:10" s="21" customFormat="1" ht="15">
      <c r="A163" s="22"/>
      <c r="B163" s="23"/>
      <c r="C163" s="23"/>
      <c r="D163" s="23">
        <v>4700</v>
      </c>
      <c r="E163" s="24">
        <f aca="true" t="shared" si="53" ref="E163:J163">E71+E129+E19</f>
        <v>0</v>
      </c>
      <c r="F163" s="24">
        <f t="shared" si="53"/>
        <v>0</v>
      </c>
      <c r="G163" s="24">
        <f t="shared" si="53"/>
        <v>1800</v>
      </c>
      <c r="H163" s="24">
        <f t="shared" si="53"/>
        <v>1650</v>
      </c>
      <c r="I163" s="24">
        <f t="shared" si="53"/>
        <v>0</v>
      </c>
      <c r="J163" s="24">
        <f t="shared" si="53"/>
        <v>650</v>
      </c>
    </row>
    <row r="164" spans="1:10" s="21" customFormat="1" ht="15">
      <c r="A164" s="22"/>
      <c r="B164" s="23"/>
      <c r="C164" s="23"/>
      <c r="D164" s="23">
        <v>4740</v>
      </c>
      <c r="E164" s="24">
        <f aca="true" t="shared" si="54" ref="E164:J164">E85</f>
        <v>0</v>
      </c>
      <c r="F164" s="24">
        <f t="shared" si="54"/>
        <v>0</v>
      </c>
      <c r="G164" s="24">
        <f t="shared" si="54"/>
        <v>0</v>
      </c>
      <c r="H164" s="24">
        <f t="shared" si="54"/>
        <v>500</v>
      </c>
      <c r="I164" s="24">
        <f t="shared" si="54"/>
        <v>0</v>
      </c>
      <c r="J164" s="24">
        <f t="shared" si="54"/>
        <v>0</v>
      </c>
    </row>
    <row r="165" spans="1:10" s="21" customFormat="1" ht="15">
      <c r="A165" s="22"/>
      <c r="B165" s="23"/>
      <c r="C165" s="23"/>
      <c r="D165" s="23">
        <v>4750</v>
      </c>
      <c r="E165" s="24">
        <f aca="true" t="shared" si="55" ref="E165:J165">E72+E98+E125+E20</f>
        <v>0</v>
      </c>
      <c r="F165" s="24">
        <f t="shared" si="55"/>
        <v>0</v>
      </c>
      <c r="G165" s="24">
        <f t="shared" si="55"/>
        <v>3022</v>
      </c>
      <c r="H165" s="24">
        <f t="shared" si="55"/>
        <v>600</v>
      </c>
      <c r="I165" s="24">
        <f t="shared" si="55"/>
        <v>722</v>
      </c>
      <c r="J165" s="24">
        <f t="shared" si="55"/>
        <v>0</v>
      </c>
    </row>
    <row r="166" spans="1:10" ht="18" customHeight="1">
      <c r="A166" s="19"/>
      <c r="B166" s="19"/>
      <c r="C166" s="19"/>
      <c r="D166" s="25" t="s">
        <v>20</v>
      </c>
      <c r="E166" s="26">
        <f aca="true" t="shared" si="56" ref="E166:J166">SUM(E134:E165)</f>
        <v>0</v>
      </c>
      <c r="F166" s="26">
        <f t="shared" si="56"/>
        <v>0</v>
      </c>
      <c r="G166" s="26">
        <f t="shared" si="56"/>
        <v>202155</v>
      </c>
      <c r="H166" s="26">
        <f t="shared" si="56"/>
        <v>202155</v>
      </c>
      <c r="I166" s="26">
        <f t="shared" si="56"/>
        <v>78596</v>
      </c>
      <c r="J166" s="26">
        <f t="shared" si="56"/>
        <v>78596</v>
      </c>
    </row>
    <row r="167" spans="1:10" ht="18" customHeight="1">
      <c r="A167" s="23"/>
      <c r="B167" s="23"/>
      <c r="C167" s="23"/>
      <c r="D167" s="27" t="s">
        <v>18</v>
      </c>
      <c r="E167" s="70">
        <f>E166-F166</f>
        <v>0</v>
      </c>
      <c r="F167" s="71"/>
      <c r="G167" s="70">
        <f>G166-H166</f>
        <v>0</v>
      </c>
      <c r="H167" s="71"/>
      <c r="I167" s="70">
        <f>I166-J166</f>
        <v>0</v>
      </c>
      <c r="J167" s="71"/>
    </row>
    <row r="168" spans="1:10" ht="15">
      <c r="A168" s="28"/>
      <c r="B168" s="28"/>
      <c r="C168" s="28"/>
      <c r="D168" s="28"/>
      <c r="E168" s="28"/>
      <c r="F168" s="17"/>
      <c r="G168" s="28"/>
      <c r="H168" s="28"/>
      <c r="I168" s="29"/>
      <c r="J168" s="29"/>
    </row>
    <row r="169" spans="1:10" ht="15">
      <c r="A169" s="30"/>
      <c r="B169" s="30"/>
      <c r="C169" s="30"/>
      <c r="D169" s="30" t="s">
        <v>21</v>
      </c>
      <c r="E169" s="31"/>
      <c r="F169" s="31"/>
      <c r="G169" s="31"/>
      <c r="H169" s="31"/>
      <c r="I169" s="31"/>
      <c r="J169" s="31"/>
    </row>
    <row r="170" spans="1:10" ht="15">
      <c r="A170" s="32"/>
      <c r="B170" s="32"/>
      <c r="C170" s="32"/>
      <c r="D170" s="32" t="s">
        <v>22</v>
      </c>
      <c r="E170" s="33">
        <f aca="true" t="shared" si="57" ref="E170:J170">E173+E174+E175+E176+E177</f>
        <v>0</v>
      </c>
      <c r="F170" s="33">
        <f t="shared" si="57"/>
        <v>0</v>
      </c>
      <c r="G170" s="33">
        <f t="shared" si="57"/>
        <v>202155</v>
      </c>
      <c r="H170" s="33">
        <f t="shared" si="57"/>
        <v>202155</v>
      </c>
      <c r="I170" s="33">
        <f t="shared" si="57"/>
        <v>78596</v>
      </c>
      <c r="J170" s="33">
        <f t="shared" si="57"/>
        <v>78596</v>
      </c>
    </row>
    <row r="171" spans="1:12" ht="15">
      <c r="A171" s="34"/>
      <c r="B171" s="34" t="s">
        <v>23</v>
      </c>
      <c r="C171" s="34"/>
      <c r="D171" s="35" t="s">
        <v>24</v>
      </c>
      <c r="E171" s="36">
        <f aca="true" t="shared" si="58" ref="E171:J171">E137+E139+E140+E144+E138</f>
        <v>0</v>
      </c>
      <c r="F171" s="36">
        <f t="shared" si="58"/>
        <v>0</v>
      </c>
      <c r="G171" s="36">
        <f t="shared" si="58"/>
        <v>61417</v>
      </c>
      <c r="H171" s="36">
        <f t="shared" si="58"/>
        <v>60640</v>
      </c>
      <c r="I171" s="36">
        <f t="shared" si="58"/>
        <v>18382</v>
      </c>
      <c r="J171" s="36">
        <f t="shared" si="58"/>
        <v>56840</v>
      </c>
      <c r="L171" s="45"/>
    </row>
    <row r="172" spans="1:12" ht="15">
      <c r="A172" s="34"/>
      <c r="B172" s="34"/>
      <c r="C172" s="34"/>
      <c r="D172" s="35" t="s">
        <v>25</v>
      </c>
      <c r="E172" s="36">
        <f aca="true" t="shared" si="59" ref="E172:J172">E141+E142</f>
        <v>0</v>
      </c>
      <c r="F172" s="36">
        <f t="shared" si="59"/>
        <v>0</v>
      </c>
      <c r="G172" s="36">
        <f t="shared" si="59"/>
        <v>4700</v>
      </c>
      <c r="H172" s="36">
        <f t="shared" si="59"/>
        <v>35131</v>
      </c>
      <c r="I172" s="36">
        <f t="shared" si="59"/>
        <v>1200</v>
      </c>
      <c r="J172" s="36">
        <f t="shared" si="59"/>
        <v>1596</v>
      </c>
      <c r="L172" s="45"/>
    </row>
    <row r="173" spans="1:12" ht="15">
      <c r="A173" s="34"/>
      <c r="B173" s="34"/>
      <c r="C173" s="34"/>
      <c r="D173" s="35" t="s">
        <v>26</v>
      </c>
      <c r="E173" s="36">
        <f aca="true" t="shared" si="60" ref="E173:J173">E171+E172</f>
        <v>0</v>
      </c>
      <c r="F173" s="36">
        <f t="shared" si="60"/>
        <v>0</v>
      </c>
      <c r="G173" s="36">
        <f t="shared" si="60"/>
        <v>66117</v>
      </c>
      <c r="H173" s="36">
        <f t="shared" si="60"/>
        <v>95771</v>
      </c>
      <c r="I173" s="36">
        <f t="shared" si="60"/>
        <v>19582</v>
      </c>
      <c r="J173" s="36">
        <f t="shared" si="60"/>
        <v>58436</v>
      </c>
      <c r="L173" s="45"/>
    </row>
    <row r="174" spans="1:12" ht="28.5">
      <c r="A174" s="34"/>
      <c r="B174" s="34"/>
      <c r="C174" s="34"/>
      <c r="D174" s="37" t="s">
        <v>27</v>
      </c>
      <c r="E174" s="38">
        <f aca="true" t="shared" si="61" ref="E174:J174">E143+E145+E146+E147+E148+E149+E150+E151+E152+E153+E154+E155+E156+E157+E158+E159+E161+E162+E163+E164+E165+E160</f>
        <v>0</v>
      </c>
      <c r="F174" s="38">
        <f t="shared" si="61"/>
        <v>0</v>
      </c>
      <c r="G174" s="38">
        <f t="shared" si="61"/>
        <v>135154</v>
      </c>
      <c r="H174" s="38">
        <f t="shared" si="61"/>
        <v>105514</v>
      </c>
      <c r="I174" s="38">
        <f t="shared" si="61"/>
        <v>58130</v>
      </c>
      <c r="J174" s="38">
        <f t="shared" si="61"/>
        <v>19290</v>
      </c>
      <c r="L174" s="45"/>
    </row>
    <row r="175" spans="1:10" ht="15">
      <c r="A175" s="34"/>
      <c r="B175" s="34"/>
      <c r="C175" s="34"/>
      <c r="D175" s="37" t="s">
        <v>28</v>
      </c>
      <c r="E175" s="38">
        <f aca="true" t="shared" si="62" ref="E175:J175">E136+E134+E135</f>
        <v>0</v>
      </c>
      <c r="F175" s="38">
        <f t="shared" si="62"/>
        <v>0</v>
      </c>
      <c r="G175" s="38">
        <f t="shared" si="62"/>
        <v>884</v>
      </c>
      <c r="H175" s="38">
        <f t="shared" si="62"/>
        <v>870</v>
      </c>
      <c r="I175" s="38">
        <f t="shared" si="62"/>
        <v>884</v>
      </c>
      <c r="J175" s="38">
        <f t="shared" si="62"/>
        <v>870</v>
      </c>
    </row>
    <row r="176" spans="1:10" ht="15">
      <c r="A176" s="34"/>
      <c r="B176" s="34"/>
      <c r="C176" s="34"/>
      <c r="D176" s="35" t="s">
        <v>29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</row>
    <row r="177" spans="1:10" ht="20.25" customHeight="1">
      <c r="A177" s="34"/>
      <c r="B177" s="34"/>
      <c r="C177" s="34"/>
      <c r="D177" s="35" t="s">
        <v>30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</row>
    <row r="178" spans="1:10" ht="15">
      <c r="A178" s="34"/>
      <c r="B178" s="34"/>
      <c r="C178" s="34"/>
      <c r="D178" s="39" t="s">
        <v>31</v>
      </c>
      <c r="E178" s="40">
        <v>0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</row>
    <row r="179" spans="1:10" ht="15">
      <c r="A179" s="41"/>
      <c r="B179" s="41"/>
      <c r="C179" s="41"/>
      <c r="D179" s="42" t="s">
        <v>20</v>
      </c>
      <c r="E179" s="31">
        <f aca="true" t="shared" si="63" ref="E179:J179">E170+E178</f>
        <v>0</v>
      </c>
      <c r="F179" s="31">
        <f t="shared" si="63"/>
        <v>0</v>
      </c>
      <c r="G179" s="31">
        <f t="shared" si="63"/>
        <v>202155</v>
      </c>
      <c r="H179" s="31">
        <f t="shared" si="63"/>
        <v>202155</v>
      </c>
      <c r="I179" s="31">
        <f t="shared" si="63"/>
        <v>78596</v>
      </c>
      <c r="J179" s="31">
        <f t="shared" si="63"/>
        <v>78596</v>
      </c>
    </row>
    <row r="180" spans="1:10" ht="17.25" customHeight="1">
      <c r="A180" s="43"/>
      <c r="B180" s="43"/>
      <c r="C180" s="43"/>
      <c r="D180" s="27" t="s">
        <v>18</v>
      </c>
      <c r="E180" s="68"/>
      <c r="F180" s="69"/>
      <c r="G180" s="70">
        <f>G179-H179</f>
        <v>0</v>
      </c>
      <c r="H180" s="71"/>
      <c r="I180" s="70">
        <f>I179-J179</f>
        <v>0</v>
      </c>
      <c r="J180" s="71"/>
    </row>
  </sheetData>
  <sheetProtection/>
  <mergeCells count="20">
    <mergeCell ref="I167:J167"/>
    <mergeCell ref="A1:J1"/>
    <mergeCell ref="A2:J2"/>
    <mergeCell ref="A4:A5"/>
    <mergeCell ref="B4:B5"/>
    <mergeCell ref="C4:C5"/>
    <mergeCell ref="D4:D5"/>
    <mergeCell ref="E4:F4"/>
    <mergeCell ref="G4:H4"/>
    <mergeCell ref="I4:J4"/>
    <mergeCell ref="E180:F180"/>
    <mergeCell ref="G180:H180"/>
    <mergeCell ref="I180:J180"/>
    <mergeCell ref="A130:D130"/>
    <mergeCell ref="A131:D131"/>
    <mergeCell ref="E131:F131"/>
    <mergeCell ref="G131:H131"/>
    <mergeCell ref="I131:J131"/>
    <mergeCell ref="E167:F167"/>
    <mergeCell ref="G167:H167"/>
  </mergeCells>
  <printOptions horizontalCentered="1"/>
  <pageMargins left="0.2755905511811024" right="0.2362204724409449" top="1.062992125984252" bottom="0.4724409448818898" header="0.4330708661417323" footer="0.4724409448818898"/>
  <pageSetup fitToHeight="9" fitToWidth="1" horizontalDpi="600" verticalDpi="600" orientation="landscape" paperSize="9" scale="91" r:id="rId1"/>
  <headerFooter>
    <oddHeader>&amp;RZałącznik Nr 1  do Uchwały  Nr  21/10 
Zarządu Powiatu w Stargardzie Szczecińskim
z dnia 16 grudnia 2010 roku</oddHeader>
  </headerFooter>
  <rowBreaks count="5" manualBreakCount="5">
    <brk id="24" max="9" man="1"/>
    <brk id="43" max="9" man="1"/>
    <brk id="64" max="9" man="1"/>
    <brk id="85" max="9" man="1"/>
    <brk id="10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14"/>
  <sheetViews>
    <sheetView tabSelected="1" zoomScale="90" zoomScaleNormal="90" workbookViewId="0" topLeftCell="A154">
      <selection activeCell="M173" sqref="M173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6.140625" style="0" customWidth="1"/>
    <col min="4" max="4" width="45.42187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00390625" style="0" customWidth="1"/>
    <col min="10" max="10" width="15.421875" style="0" customWidth="1"/>
  </cols>
  <sheetData>
    <row r="1" spans="1:10" ht="29.25" customHeight="1">
      <c r="A1" s="77" t="s">
        <v>35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8.75" customHeight="1">
      <c r="A2" s="78" t="s">
        <v>41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5.75">
      <c r="A4" s="79" t="s">
        <v>2</v>
      </c>
      <c r="B4" s="79" t="s">
        <v>3</v>
      </c>
      <c r="C4" s="80" t="s">
        <v>4</v>
      </c>
      <c r="D4" s="80" t="s">
        <v>5</v>
      </c>
      <c r="E4" s="81" t="s">
        <v>6</v>
      </c>
      <c r="F4" s="81"/>
      <c r="G4" s="81" t="s">
        <v>7</v>
      </c>
      <c r="H4" s="81"/>
      <c r="I4" s="81" t="s">
        <v>8</v>
      </c>
      <c r="J4" s="81"/>
    </row>
    <row r="5" spans="1:11" ht="21.75" customHeight="1">
      <c r="A5" s="79"/>
      <c r="B5" s="79"/>
      <c r="C5" s="80"/>
      <c r="D5" s="80"/>
      <c r="E5" s="3" t="s">
        <v>9</v>
      </c>
      <c r="F5" s="3" t="s">
        <v>10</v>
      </c>
      <c r="G5" s="3" t="s">
        <v>9</v>
      </c>
      <c r="H5" s="3" t="s">
        <v>10</v>
      </c>
      <c r="I5" s="3" t="s">
        <v>9</v>
      </c>
      <c r="J5" s="3" t="s">
        <v>10</v>
      </c>
      <c r="K5" s="4"/>
    </row>
    <row r="6" spans="1:10" s="47" customFormat="1" ht="21.75" customHeight="1">
      <c r="A6" s="82" t="s">
        <v>32</v>
      </c>
      <c r="B6" s="83"/>
      <c r="C6" s="83"/>
      <c r="D6" s="84"/>
      <c r="E6" s="46">
        <f aca="true" t="shared" si="0" ref="E6:J6">E7+E14</f>
        <v>0</v>
      </c>
      <c r="F6" s="46">
        <f t="shared" si="0"/>
        <v>0</v>
      </c>
      <c r="G6" s="46">
        <f t="shared" si="0"/>
        <v>31470</v>
      </c>
      <c r="H6" s="46">
        <f t="shared" si="0"/>
        <v>31470</v>
      </c>
      <c r="I6" s="46">
        <f t="shared" si="0"/>
        <v>470</v>
      </c>
      <c r="J6" s="46">
        <f t="shared" si="0"/>
        <v>470</v>
      </c>
    </row>
    <row r="7" spans="1:10" s="47" customFormat="1" ht="22.5" customHeight="1">
      <c r="A7" s="82" t="s">
        <v>109</v>
      </c>
      <c r="B7" s="83"/>
      <c r="C7" s="83"/>
      <c r="D7" s="84"/>
      <c r="E7" s="46">
        <f aca="true" t="shared" si="1" ref="E7:J7">E8</f>
        <v>0</v>
      </c>
      <c r="F7" s="46">
        <f t="shared" si="1"/>
        <v>0</v>
      </c>
      <c r="G7" s="46">
        <f t="shared" si="1"/>
        <v>31000</v>
      </c>
      <c r="H7" s="46">
        <f t="shared" si="1"/>
        <v>31000</v>
      </c>
      <c r="I7" s="46">
        <f t="shared" si="1"/>
        <v>0</v>
      </c>
      <c r="J7" s="46">
        <f t="shared" si="1"/>
        <v>0</v>
      </c>
    </row>
    <row r="8" spans="1:10" ht="23.25" customHeight="1">
      <c r="A8" s="5">
        <v>750</v>
      </c>
      <c r="B8" s="5"/>
      <c r="C8" s="5"/>
      <c r="D8" s="6" t="s">
        <v>77</v>
      </c>
      <c r="E8" s="7">
        <f aca="true" t="shared" si="2" ref="E8:J8">E9</f>
        <v>0</v>
      </c>
      <c r="F8" s="7">
        <f t="shared" si="2"/>
        <v>0</v>
      </c>
      <c r="G8" s="7">
        <f t="shared" si="2"/>
        <v>31000</v>
      </c>
      <c r="H8" s="7">
        <f t="shared" si="2"/>
        <v>31000</v>
      </c>
      <c r="I8" s="7">
        <f t="shared" si="2"/>
        <v>0</v>
      </c>
      <c r="J8" s="7">
        <f t="shared" si="2"/>
        <v>0</v>
      </c>
    </row>
    <row r="9" spans="1:12" ht="22.5" customHeight="1">
      <c r="A9" s="8"/>
      <c r="B9" s="8">
        <v>75020</v>
      </c>
      <c r="C9" s="8"/>
      <c r="D9" s="9" t="s">
        <v>78</v>
      </c>
      <c r="E9" s="10">
        <f aca="true" t="shared" si="3" ref="E9:J9">SUM(E10:E13)</f>
        <v>0</v>
      </c>
      <c r="F9" s="10">
        <f t="shared" si="3"/>
        <v>0</v>
      </c>
      <c r="G9" s="10">
        <f t="shared" si="3"/>
        <v>31000</v>
      </c>
      <c r="H9" s="10">
        <f t="shared" si="3"/>
        <v>31000</v>
      </c>
      <c r="I9" s="10">
        <f t="shared" si="3"/>
        <v>0</v>
      </c>
      <c r="J9" s="10">
        <f t="shared" si="3"/>
        <v>0</v>
      </c>
      <c r="L9" s="45"/>
    </row>
    <row r="10" spans="1:12" ht="32.25" customHeight="1">
      <c r="A10" s="8"/>
      <c r="B10" s="8"/>
      <c r="C10" s="11">
        <v>4240</v>
      </c>
      <c r="D10" s="12" t="s">
        <v>38</v>
      </c>
      <c r="E10" s="13">
        <v>0</v>
      </c>
      <c r="F10" s="13">
        <v>0</v>
      </c>
      <c r="G10" s="13">
        <v>1000</v>
      </c>
      <c r="H10" s="13">
        <v>0</v>
      </c>
      <c r="I10" s="13">
        <v>0</v>
      </c>
      <c r="J10" s="13">
        <v>0</v>
      </c>
      <c r="K10" s="28"/>
      <c r="L10" s="48"/>
    </row>
    <row r="11" spans="1:10" ht="19.5" customHeight="1">
      <c r="A11" s="8"/>
      <c r="B11" s="8"/>
      <c r="C11" s="11">
        <v>4260</v>
      </c>
      <c r="D11" s="12" t="s">
        <v>16</v>
      </c>
      <c r="E11" s="13">
        <v>0</v>
      </c>
      <c r="F11" s="13">
        <v>0</v>
      </c>
      <c r="G11" s="13">
        <v>30000</v>
      </c>
      <c r="H11" s="13">
        <v>0</v>
      </c>
      <c r="I11" s="13">
        <v>0</v>
      </c>
      <c r="J11" s="13">
        <v>0</v>
      </c>
    </row>
    <row r="12" spans="1:10" ht="19.5" customHeight="1">
      <c r="A12" s="8"/>
      <c r="B12" s="8"/>
      <c r="C12" s="11">
        <v>4270</v>
      </c>
      <c r="D12" s="12" t="s">
        <v>79</v>
      </c>
      <c r="E12" s="13">
        <v>0</v>
      </c>
      <c r="F12" s="13">
        <v>0</v>
      </c>
      <c r="G12" s="13">
        <v>0</v>
      </c>
      <c r="H12" s="13">
        <v>16000</v>
      </c>
      <c r="I12" s="13">
        <v>0</v>
      </c>
      <c r="J12" s="13">
        <v>0</v>
      </c>
    </row>
    <row r="13" spans="1:10" ht="19.5" customHeight="1">
      <c r="A13" s="8"/>
      <c r="B13" s="8"/>
      <c r="C13" s="11">
        <v>4430</v>
      </c>
      <c r="D13" s="12" t="s">
        <v>80</v>
      </c>
      <c r="E13" s="13">
        <v>0</v>
      </c>
      <c r="F13" s="13">
        <v>0</v>
      </c>
      <c r="G13" s="13">
        <v>0</v>
      </c>
      <c r="H13" s="13">
        <v>15000</v>
      </c>
      <c r="I13" s="13">
        <v>0</v>
      </c>
      <c r="J13" s="13">
        <v>0</v>
      </c>
    </row>
    <row r="14" spans="1:10" s="47" customFormat="1" ht="22.5" customHeight="1">
      <c r="A14" s="82" t="s">
        <v>133</v>
      </c>
      <c r="B14" s="83"/>
      <c r="C14" s="83"/>
      <c r="D14" s="84"/>
      <c r="E14" s="46">
        <f aca="true" t="shared" si="4" ref="E14:J15">E15</f>
        <v>0</v>
      </c>
      <c r="F14" s="46">
        <f t="shared" si="4"/>
        <v>0</v>
      </c>
      <c r="G14" s="46">
        <f t="shared" si="4"/>
        <v>470</v>
      </c>
      <c r="H14" s="46">
        <f t="shared" si="4"/>
        <v>470</v>
      </c>
      <c r="I14" s="46">
        <f t="shared" si="4"/>
        <v>470</v>
      </c>
      <c r="J14" s="46">
        <f t="shared" si="4"/>
        <v>470</v>
      </c>
    </row>
    <row r="15" spans="1:10" ht="49.5" customHeight="1">
      <c r="A15" s="5">
        <v>751</v>
      </c>
      <c r="B15" s="5"/>
      <c r="C15" s="5"/>
      <c r="D15" s="6" t="s">
        <v>130</v>
      </c>
      <c r="E15" s="7">
        <f t="shared" si="4"/>
        <v>0</v>
      </c>
      <c r="F15" s="7">
        <f t="shared" si="4"/>
        <v>0</v>
      </c>
      <c r="G15" s="7">
        <f t="shared" si="4"/>
        <v>470</v>
      </c>
      <c r="H15" s="7">
        <f t="shared" si="4"/>
        <v>470</v>
      </c>
      <c r="I15" s="7">
        <f t="shared" si="4"/>
        <v>470</v>
      </c>
      <c r="J15" s="7">
        <f t="shared" si="4"/>
        <v>470</v>
      </c>
    </row>
    <row r="16" spans="1:12" ht="69.75" customHeight="1">
      <c r="A16" s="8"/>
      <c r="B16" s="8">
        <v>75109</v>
      </c>
      <c r="C16" s="8"/>
      <c r="D16" s="9" t="s">
        <v>131</v>
      </c>
      <c r="E16" s="10">
        <f aca="true" t="shared" si="5" ref="E16:J16">SUM(E17:E18)</f>
        <v>0</v>
      </c>
      <c r="F16" s="10">
        <f t="shared" si="5"/>
        <v>0</v>
      </c>
      <c r="G16" s="10">
        <f t="shared" si="5"/>
        <v>470</v>
      </c>
      <c r="H16" s="10">
        <f t="shared" si="5"/>
        <v>470</v>
      </c>
      <c r="I16" s="10">
        <f t="shared" si="5"/>
        <v>470</v>
      </c>
      <c r="J16" s="10">
        <f t="shared" si="5"/>
        <v>470</v>
      </c>
      <c r="L16" s="45"/>
    </row>
    <row r="17" spans="1:12" ht="24" customHeight="1">
      <c r="A17" s="8"/>
      <c r="B17" s="8"/>
      <c r="C17" s="11">
        <v>3030</v>
      </c>
      <c r="D17" s="12" t="s">
        <v>132</v>
      </c>
      <c r="E17" s="13">
        <v>0</v>
      </c>
      <c r="F17" s="13">
        <v>0</v>
      </c>
      <c r="G17" s="13">
        <v>0</v>
      </c>
      <c r="H17" s="13">
        <v>470</v>
      </c>
      <c r="I17" s="13">
        <v>0</v>
      </c>
      <c r="J17" s="13">
        <v>470</v>
      </c>
      <c r="K17" s="28"/>
      <c r="L17" s="48"/>
    </row>
    <row r="18" spans="1:10" ht="19.5" customHeight="1">
      <c r="A18" s="8"/>
      <c r="B18" s="8"/>
      <c r="C18" s="11">
        <v>4300</v>
      </c>
      <c r="D18" s="12" t="s">
        <v>11</v>
      </c>
      <c r="E18" s="13">
        <v>0</v>
      </c>
      <c r="F18" s="13">
        <v>0</v>
      </c>
      <c r="G18" s="13">
        <v>470</v>
      </c>
      <c r="H18" s="13">
        <v>0</v>
      </c>
      <c r="I18" s="13">
        <v>470</v>
      </c>
      <c r="J18" s="13">
        <v>0</v>
      </c>
    </row>
    <row r="19" spans="1:11" ht="22.5" customHeight="1">
      <c r="A19" s="85" t="s">
        <v>124</v>
      </c>
      <c r="B19" s="86"/>
      <c r="C19" s="86"/>
      <c r="D19" s="87"/>
      <c r="E19" s="44">
        <f aca="true" t="shared" si="6" ref="E19:J19">E20</f>
        <v>0</v>
      </c>
      <c r="F19" s="44">
        <f t="shared" si="6"/>
        <v>0</v>
      </c>
      <c r="G19" s="44">
        <f t="shared" si="6"/>
        <v>9076</v>
      </c>
      <c r="H19" s="44">
        <f t="shared" si="6"/>
        <v>9076</v>
      </c>
      <c r="I19" s="44">
        <f t="shared" si="6"/>
        <v>5839</v>
      </c>
      <c r="J19" s="44">
        <f t="shared" si="6"/>
        <v>5839</v>
      </c>
      <c r="K19" s="4"/>
    </row>
    <row r="20" spans="1:10" ht="23.25" customHeight="1">
      <c r="A20" s="5">
        <v>710</v>
      </c>
      <c r="B20" s="5"/>
      <c r="C20" s="5"/>
      <c r="D20" s="6" t="s">
        <v>118</v>
      </c>
      <c r="E20" s="7">
        <f aca="true" t="shared" si="7" ref="E20:J20">E21</f>
        <v>0</v>
      </c>
      <c r="F20" s="7">
        <f t="shared" si="7"/>
        <v>0</v>
      </c>
      <c r="G20" s="7">
        <f t="shared" si="7"/>
        <v>9076</v>
      </c>
      <c r="H20" s="7">
        <f t="shared" si="7"/>
        <v>9076</v>
      </c>
      <c r="I20" s="7">
        <f t="shared" si="7"/>
        <v>5839</v>
      </c>
      <c r="J20" s="7">
        <f t="shared" si="7"/>
        <v>5839</v>
      </c>
    </row>
    <row r="21" spans="1:12" ht="22.5" customHeight="1">
      <c r="A21" s="8"/>
      <c r="B21" s="8">
        <v>71015</v>
      </c>
      <c r="C21" s="8"/>
      <c r="D21" s="9" t="s">
        <v>119</v>
      </c>
      <c r="E21" s="10">
        <f aca="true" t="shared" si="8" ref="E21:J21">SUM(E22:E34)</f>
        <v>0</v>
      </c>
      <c r="F21" s="10">
        <f t="shared" si="8"/>
        <v>0</v>
      </c>
      <c r="G21" s="10">
        <f t="shared" si="8"/>
        <v>9076</v>
      </c>
      <c r="H21" s="10">
        <f t="shared" si="8"/>
        <v>9076</v>
      </c>
      <c r="I21" s="10">
        <f t="shared" si="8"/>
        <v>5839</v>
      </c>
      <c r="J21" s="10">
        <f t="shared" si="8"/>
        <v>5839</v>
      </c>
      <c r="L21" s="45"/>
    </row>
    <row r="22" spans="1:12" ht="21" customHeight="1">
      <c r="A22" s="8"/>
      <c r="B22" s="8"/>
      <c r="C22" s="11">
        <v>3020</v>
      </c>
      <c r="D22" s="12" t="s">
        <v>120</v>
      </c>
      <c r="E22" s="13">
        <v>0</v>
      </c>
      <c r="F22" s="13">
        <v>0</v>
      </c>
      <c r="G22" s="13">
        <v>0</v>
      </c>
      <c r="H22" s="13">
        <v>400</v>
      </c>
      <c r="I22" s="13">
        <v>0</v>
      </c>
      <c r="J22" s="13">
        <v>400</v>
      </c>
      <c r="K22" s="28"/>
      <c r="L22" s="48"/>
    </row>
    <row r="23" spans="1:10" ht="19.5" customHeight="1">
      <c r="A23" s="8"/>
      <c r="B23" s="8"/>
      <c r="C23" s="11">
        <v>4010</v>
      </c>
      <c r="D23" s="12" t="s">
        <v>15</v>
      </c>
      <c r="E23" s="13">
        <v>0</v>
      </c>
      <c r="F23" s="13">
        <v>0</v>
      </c>
      <c r="G23" s="13">
        <v>228</v>
      </c>
      <c r="H23" s="13">
        <v>0</v>
      </c>
      <c r="I23" s="13">
        <v>228</v>
      </c>
      <c r="J23" s="13">
        <v>0</v>
      </c>
    </row>
    <row r="24" spans="1:10" ht="33.75" customHeight="1">
      <c r="A24" s="8"/>
      <c r="B24" s="8"/>
      <c r="C24" s="11">
        <v>4020</v>
      </c>
      <c r="D24" s="12" t="s">
        <v>121</v>
      </c>
      <c r="E24" s="13">
        <v>0</v>
      </c>
      <c r="F24" s="13">
        <v>0</v>
      </c>
      <c r="G24" s="13">
        <v>1289</v>
      </c>
      <c r="H24" s="13">
        <v>0</v>
      </c>
      <c r="I24" s="13">
        <v>1289</v>
      </c>
      <c r="J24" s="13">
        <v>0</v>
      </c>
    </row>
    <row r="25" spans="1:10" ht="19.5" customHeight="1">
      <c r="A25" s="8"/>
      <c r="B25" s="8"/>
      <c r="C25" s="11">
        <v>4110</v>
      </c>
      <c r="D25" s="12" t="s">
        <v>91</v>
      </c>
      <c r="E25" s="13">
        <v>0</v>
      </c>
      <c r="F25" s="13">
        <v>0</v>
      </c>
      <c r="G25" s="13">
        <v>0</v>
      </c>
      <c r="H25" s="13">
        <v>863</v>
      </c>
      <c r="I25" s="13">
        <v>0</v>
      </c>
      <c r="J25" s="13">
        <v>863</v>
      </c>
    </row>
    <row r="26" spans="1:10" ht="19.5" customHeight="1">
      <c r="A26" s="8"/>
      <c r="B26" s="8"/>
      <c r="C26" s="11">
        <v>4120</v>
      </c>
      <c r="D26" s="12" t="s">
        <v>82</v>
      </c>
      <c r="E26" s="13">
        <v>0</v>
      </c>
      <c r="F26" s="13">
        <v>0</v>
      </c>
      <c r="G26" s="13">
        <v>0</v>
      </c>
      <c r="H26" s="13">
        <v>654</v>
      </c>
      <c r="I26" s="13">
        <v>0</v>
      </c>
      <c r="J26" s="13">
        <v>654</v>
      </c>
    </row>
    <row r="27" spans="1:10" ht="19.5" customHeight="1">
      <c r="A27" s="8"/>
      <c r="B27" s="8"/>
      <c r="C27" s="11">
        <v>4210</v>
      </c>
      <c r="D27" s="12" t="s">
        <v>37</v>
      </c>
      <c r="E27" s="13">
        <v>0</v>
      </c>
      <c r="F27" s="13">
        <v>0</v>
      </c>
      <c r="G27" s="13">
        <v>6837</v>
      </c>
      <c r="H27" s="13">
        <v>0</v>
      </c>
      <c r="I27" s="13">
        <v>3600</v>
      </c>
      <c r="J27" s="13">
        <v>0</v>
      </c>
    </row>
    <row r="28" spans="1:10" ht="19.5" customHeight="1">
      <c r="A28" s="8"/>
      <c r="B28" s="8"/>
      <c r="C28" s="11">
        <v>4280</v>
      </c>
      <c r="D28" s="12" t="s">
        <v>39</v>
      </c>
      <c r="E28" s="13">
        <v>0</v>
      </c>
      <c r="F28" s="13">
        <v>0</v>
      </c>
      <c r="G28" s="13">
        <v>0</v>
      </c>
      <c r="H28" s="13">
        <v>85</v>
      </c>
      <c r="I28" s="13">
        <v>0</v>
      </c>
      <c r="J28" s="13">
        <v>85</v>
      </c>
    </row>
    <row r="29" spans="1:10" ht="19.5" customHeight="1">
      <c r="A29" s="8"/>
      <c r="B29" s="8"/>
      <c r="C29" s="11">
        <v>4350</v>
      </c>
      <c r="D29" s="12" t="s">
        <v>83</v>
      </c>
      <c r="E29" s="13">
        <v>0</v>
      </c>
      <c r="F29" s="13">
        <v>0</v>
      </c>
      <c r="G29" s="13">
        <v>0</v>
      </c>
      <c r="H29" s="13">
        <v>237</v>
      </c>
      <c r="I29" s="13">
        <v>0</v>
      </c>
      <c r="J29" s="13">
        <v>0</v>
      </c>
    </row>
    <row r="30" spans="1:10" ht="48" customHeight="1">
      <c r="A30" s="8"/>
      <c r="B30" s="8"/>
      <c r="C30" s="11">
        <v>4370</v>
      </c>
      <c r="D30" s="12" t="s">
        <v>84</v>
      </c>
      <c r="E30" s="13">
        <v>0</v>
      </c>
      <c r="F30" s="13">
        <v>0</v>
      </c>
      <c r="G30" s="13">
        <v>0</v>
      </c>
      <c r="H30" s="13">
        <v>1817</v>
      </c>
      <c r="I30" s="13">
        <v>0</v>
      </c>
      <c r="J30" s="13">
        <v>1817</v>
      </c>
    </row>
    <row r="31" spans="1:10" ht="19.5" customHeight="1">
      <c r="A31" s="8"/>
      <c r="B31" s="8"/>
      <c r="C31" s="11">
        <v>4410</v>
      </c>
      <c r="D31" s="12" t="s">
        <v>33</v>
      </c>
      <c r="E31" s="13">
        <v>0</v>
      </c>
      <c r="F31" s="13">
        <v>0</v>
      </c>
      <c r="G31" s="13">
        <v>0</v>
      </c>
      <c r="H31" s="13">
        <v>1020</v>
      </c>
      <c r="I31" s="13">
        <v>0</v>
      </c>
      <c r="J31" s="13">
        <v>1020</v>
      </c>
    </row>
    <row r="32" spans="1:10" ht="21" customHeight="1">
      <c r="A32" s="8"/>
      <c r="B32" s="8"/>
      <c r="C32" s="11">
        <v>4550</v>
      </c>
      <c r="D32" s="12" t="s">
        <v>95</v>
      </c>
      <c r="E32" s="13">
        <v>0</v>
      </c>
      <c r="F32" s="13">
        <v>0</v>
      </c>
      <c r="G32" s="13">
        <v>0</v>
      </c>
      <c r="H32" s="13">
        <v>2350</v>
      </c>
      <c r="I32" s="13">
        <v>0</v>
      </c>
      <c r="J32" s="13">
        <v>350</v>
      </c>
    </row>
    <row r="33" spans="1:10" ht="33.75" customHeight="1">
      <c r="A33" s="8"/>
      <c r="B33" s="8"/>
      <c r="C33" s="11">
        <v>4700</v>
      </c>
      <c r="D33" s="12" t="s">
        <v>13</v>
      </c>
      <c r="E33" s="13">
        <v>0</v>
      </c>
      <c r="F33" s="13">
        <v>0</v>
      </c>
      <c r="G33" s="13">
        <v>0</v>
      </c>
      <c r="H33" s="13">
        <v>1650</v>
      </c>
      <c r="I33" s="13">
        <v>0</v>
      </c>
      <c r="J33" s="13">
        <v>650</v>
      </c>
    </row>
    <row r="34" spans="1:10" ht="36" customHeight="1">
      <c r="A34" s="8"/>
      <c r="B34" s="8"/>
      <c r="C34" s="11">
        <v>4750</v>
      </c>
      <c r="D34" s="12" t="s">
        <v>102</v>
      </c>
      <c r="E34" s="13">
        <v>0</v>
      </c>
      <c r="F34" s="13">
        <v>0</v>
      </c>
      <c r="G34" s="13">
        <v>722</v>
      </c>
      <c r="H34" s="13">
        <v>0</v>
      </c>
      <c r="I34" s="13">
        <v>722</v>
      </c>
      <c r="J34" s="13">
        <v>0</v>
      </c>
    </row>
    <row r="35" spans="1:11" ht="22.5" customHeight="1">
      <c r="A35" s="85" t="s">
        <v>110</v>
      </c>
      <c r="B35" s="86"/>
      <c r="C35" s="86"/>
      <c r="D35" s="87"/>
      <c r="E35" s="44">
        <f aca="true" t="shared" si="9" ref="E35:J35">E36</f>
        <v>0</v>
      </c>
      <c r="F35" s="44">
        <f t="shared" si="9"/>
        <v>0</v>
      </c>
      <c r="G35" s="44">
        <f t="shared" si="9"/>
        <v>57837</v>
      </c>
      <c r="H35" s="44">
        <f t="shared" si="9"/>
        <v>57837</v>
      </c>
      <c r="I35" s="44">
        <f t="shared" si="9"/>
        <v>57837</v>
      </c>
      <c r="J35" s="44">
        <f t="shared" si="9"/>
        <v>57837</v>
      </c>
      <c r="K35" s="4"/>
    </row>
    <row r="36" spans="1:10" ht="31.5" customHeight="1">
      <c r="A36" s="5">
        <v>754</v>
      </c>
      <c r="B36" s="5"/>
      <c r="C36" s="5"/>
      <c r="D36" s="6" t="s">
        <v>86</v>
      </c>
      <c r="E36" s="7">
        <f aca="true" t="shared" si="10" ref="E36:J36">E37</f>
        <v>0</v>
      </c>
      <c r="F36" s="7">
        <f t="shared" si="10"/>
        <v>0</v>
      </c>
      <c r="G36" s="7">
        <f t="shared" si="10"/>
        <v>57837</v>
      </c>
      <c r="H36" s="7">
        <f t="shared" si="10"/>
        <v>57837</v>
      </c>
      <c r="I36" s="7">
        <f t="shared" si="10"/>
        <v>57837</v>
      </c>
      <c r="J36" s="7">
        <f t="shared" si="10"/>
        <v>57837</v>
      </c>
    </row>
    <row r="37" spans="1:12" ht="35.25" customHeight="1">
      <c r="A37" s="8"/>
      <c r="B37" s="8">
        <v>75411</v>
      </c>
      <c r="C37" s="8"/>
      <c r="D37" s="9" t="s">
        <v>87</v>
      </c>
      <c r="E37" s="10">
        <f aca="true" t="shared" si="11" ref="E37:J37">SUM(E38:E55)</f>
        <v>0</v>
      </c>
      <c r="F37" s="10">
        <f t="shared" si="11"/>
        <v>0</v>
      </c>
      <c r="G37" s="10">
        <f t="shared" si="11"/>
        <v>57837</v>
      </c>
      <c r="H37" s="10">
        <f t="shared" si="11"/>
        <v>57837</v>
      </c>
      <c r="I37" s="10">
        <f t="shared" si="11"/>
        <v>57837</v>
      </c>
      <c r="J37" s="10">
        <f t="shared" si="11"/>
        <v>57837</v>
      </c>
      <c r="L37" s="45"/>
    </row>
    <row r="38" spans="1:13" ht="33.75" customHeight="1">
      <c r="A38" s="8"/>
      <c r="B38" s="8"/>
      <c r="C38" s="11">
        <v>3070</v>
      </c>
      <c r="D38" s="12" t="s">
        <v>88</v>
      </c>
      <c r="E38" s="13">
        <v>0</v>
      </c>
      <c r="F38" s="13">
        <v>0</v>
      </c>
      <c r="G38" s="13">
        <v>884</v>
      </c>
      <c r="H38" s="13">
        <v>0</v>
      </c>
      <c r="I38" s="13">
        <v>884</v>
      </c>
      <c r="J38" s="13">
        <v>0</v>
      </c>
      <c r="K38" s="28"/>
      <c r="L38" s="65"/>
      <c r="M38" s="45"/>
    </row>
    <row r="39" spans="1:12" ht="29.25" customHeight="1">
      <c r="A39" s="8"/>
      <c r="B39" s="8"/>
      <c r="C39" s="11">
        <v>4050</v>
      </c>
      <c r="D39" s="12" t="s">
        <v>89</v>
      </c>
      <c r="E39" s="13">
        <v>0</v>
      </c>
      <c r="F39" s="13">
        <v>0</v>
      </c>
      <c r="G39" s="13">
        <v>0</v>
      </c>
      <c r="H39" s="13">
        <v>43100</v>
      </c>
      <c r="I39" s="13">
        <v>0</v>
      </c>
      <c r="J39" s="13">
        <v>43100</v>
      </c>
      <c r="K39" s="28"/>
      <c r="L39" s="48"/>
    </row>
    <row r="40" spans="1:12" ht="32.25" customHeight="1">
      <c r="A40" s="8"/>
      <c r="B40" s="8"/>
      <c r="C40" s="11">
        <v>4060</v>
      </c>
      <c r="D40" s="12" t="s">
        <v>90</v>
      </c>
      <c r="E40" s="13">
        <v>0</v>
      </c>
      <c r="F40" s="13">
        <v>0</v>
      </c>
      <c r="G40" s="13">
        <v>14365</v>
      </c>
      <c r="H40" s="13">
        <v>0</v>
      </c>
      <c r="I40" s="13">
        <v>14365</v>
      </c>
      <c r="J40" s="13">
        <v>0</v>
      </c>
      <c r="K40" s="28"/>
      <c r="L40" s="48"/>
    </row>
    <row r="41" spans="1:12" ht="21.75" customHeight="1">
      <c r="A41" s="8"/>
      <c r="B41" s="8"/>
      <c r="C41" s="11">
        <v>4110</v>
      </c>
      <c r="D41" s="12" t="s">
        <v>91</v>
      </c>
      <c r="E41" s="13">
        <v>0</v>
      </c>
      <c r="F41" s="13">
        <v>0</v>
      </c>
      <c r="G41" s="13">
        <v>0</v>
      </c>
      <c r="H41" s="13">
        <v>48</v>
      </c>
      <c r="I41" s="13">
        <v>0</v>
      </c>
      <c r="J41" s="13">
        <v>48</v>
      </c>
      <c r="K41" s="28"/>
      <c r="L41" s="48"/>
    </row>
    <row r="42" spans="1:12" ht="19.5" customHeight="1">
      <c r="A42" s="8"/>
      <c r="B42" s="8"/>
      <c r="C42" s="11">
        <v>4120</v>
      </c>
      <c r="D42" s="12" t="s">
        <v>82</v>
      </c>
      <c r="E42" s="13">
        <v>0</v>
      </c>
      <c r="F42" s="13">
        <v>0</v>
      </c>
      <c r="G42" s="13">
        <v>0</v>
      </c>
      <c r="H42" s="13">
        <v>31</v>
      </c>
      <c r="I42" s="13">
        <v>0</v>
      </c>
      <c r="J42" s="13">
        <v>31</v>
      </c>
      <c r="K42" s="28"/>
      <c r="L42" s="48"/>
    </row>
    <row r="43" spans="1:12" ht="32.25" customHeight="1">
      <c r="A43" s="8"/>
      <c r="B43" s="8"/>
      <c r="C43" s="11">
        <v>4180</v>
      </c>
      <c r="D43" s="12" t="s">
        <v>92</v>
      </c>
      <c r="E43" s="13">
        <v>0</v>
      </c>
      <c r="F43" s="13">
        <v>0</v>
      </c>
      <c r="G43" s="13">
        <v>0</v>
      </c>
      <c r="H43" s="13">
        <v>619</v>
      </c>
      <c r="I43" s="13">
        <v>0</v>
      </c>
      <c r="J43" s="13">
        <v>619</v>
      </c>
      <c r="K43" s="28"/>
      <c r="L43" s="48"/>
    </row>
    <row r="44" spans="1:12" ht="23.25" customHeight="1">
      <c r="A44" s="8"/>
      <c r="B44" s="8"/>
      <c r="C44" s="11">
        <v>4210</v>
      </c>
      <c r="D44" s="12" t="s">
        <v>37</v>
      </c>
      <c r="E44" s="13">
        <v>0</v>
      </c>
      <c r="F44" s="13">
        <v>0</v>
      </c>
      <c r="G44" s="13">
        <v>34588</v>
      </c>
      <c r="H44" s="13">
        <v>0</v>
      </c>
      <c r="I44" s="13">
        <v>34588</v>
      </c>
      <c r="J44" s="13">
        <v>0</v>
      </c>
      <c r="K44" s="28"/>
      <c r="L44" s="48"/>
    </row>
    <row r="45" spans="1:12" ht="32.25" customHeight="1">
      <c r="A45" s="8"/>
      <c r="B45" s="8"/>
      <c r="C45" s="11">
        <v>4240</v>
      </c>
      <c r="D45" s="12" t="s">
        <v>38</v>
      </c>
      <c r="E45" s="13">
        <v>0</v>
      </c>
      <c r="F45" s="13">
        <v>0</v>
      </c>
      <c r="G45" s="13">
        <v>0</v>
      </c>
      <c r="H45" s="13">
        <v>1000</v>
      </c>
      <c r="I45" s="13">
        <v>0</v>
      </c>
      <c r="J45" s="13">
        <v>1000</v>
      </c>
      <c r="K45" s="28"/>
      <c r="L45" s="48"/>
    </row>
    <row r="46" spans="1:12" ht="20.25" customHeight="1">
      <c r="A46" s="8"/>
      <c r="B46" s="8"/>
      <c r="C46" s="11">
        <v>4260</v>
      </c>
      <c r="D46" s="12" t="s">
        <v>16</v>
      </c>
      <c r="E46" s="13">
        <v>0</v>
      </c>
      <c r="F46" s="13">
        <v>0</v>
      </c>
      <c r="G46" s="13">
        <v>7000</v>
      </c>
      <c r="H46" s="13">
        <v>0</v>
      </c>
      <c r="I46" s="13">
        <v>7000</v>
      </c>
      <c r="J46" s="13">
        <v>0</v>
      </c>
      <c r="K46" s="28"/>
      <c r="L46" s="48"/>
    </row>
    <row r="47" spans="1:12" ht="21" customHeight="1">
      <c r="A47" s="8"/>
      <c r="B47" s="8"/>
      <c r="C47" s="11">
        <v>4270</v>
      </c>
      <c r="D47" s="12" t="s">
        <v>79</v>
      </c>
      <c r="E47" s="13">
        <v>0</v>
      </c>
      <c r="F47" s="13">
        <v>0</v>
      </c>
      <c r="G47" s="13">
        <v>0</v>
      </c>
      <c r="H47" s="13">
        <v>2000</v>
      </c>
      <c r="I47" s="13">
        <v>0</v>
      </c>
      <c r="J47" s="13">
        <v>2000</v>
      </c>
      <c r="K47" s="28"/>
      <c r="L47" s="48"/>
    </row>
    <row r="48" spans="1:10" ht="19.5" customHeight="1">
      <c r="A48" s="8"/>
      <c r="B48" s="8"/>
      <c r="C48" s="11">
        <v>4300</v>
      </c>
      <c r="D48" s="12" t="s">
        <v>11</v>
      </c>
      <c r="E48" s="13">
        <v>0</v>
      </c>
      <c r="F48" s="13">
        <v>0</v>
      </c>
      <c r="G48" s="13">
        <v>0</v>
      </c>
      <c r="H48" s="13">
        <v>4598</v>
      </c>
      <c r="I48" s="13">
        <v>0</v>
      </c>
      <c r="J48" s="13">
        <v>4598</v>
      </c>
    </row>
    <row r="49" spans="1:10" ht="19.5" customHeight="1">
      <c r="A49" s="8"/>
      <c r="B49" s="8"/>
      <c r="C49" s="11">
        <v>4350</v>
      </c>
      <c r="D49" s="12" t="s">
        <v>83</v>
      </c>
      <c r="E49" s="13">
        <v>0</v>
      </c>
      <c r="F49" s="13">
        <v>0</v>
      </c>
      <c r="G49" s="13">
        <v>0</v>
      </c>
      <c r="H49" s="13">
        <v>1000</v>
      </c>
      <c r="I49" s="13">
        <v>0</v>
      </c>
      <c r="J49" s="13">
        <v>1000</v>
      </c>
    </row>
    <row r="50" spans="1:10" ht="49.5" customHeight="1">
      <c r="A50" s="8"/>
      <c r="B50" s="8"/>
      <c r="C50" s="11">
        <v>4360</v>
      </c>
      <c r="D50" s="12" t="s">
        <v>93</v>
      </c>
      <c r="E50" s="13">
        <v>0</v>
      </c>
      <c r="F50" s="13">
        <v>0</v>
      </c>
      <c r="G50" s="13">
        <v>0</v>
      </c>
      <c r="H50" s="13">
        <v>700</v>
      </c>
      <c r="I50" s="13">
        <v>0</v>
      </c>
      <c r="J50" s="13">
        <v>700</v>
      </c>
    </row>
    <row r="51" spans="1:10" ht="47.25" customHeight="1">
      <c r="A51" s="8"/>
      <c r="B51" s="8"/>
      <c r="C51" s="11">
        <v>4370</v>
      </c>
      <c r="D51" s="12" t="s">
        <v>84</v>
      </c>
      <c r="E51" s="13">
        <v>0</v>
      </c>
      <c r="F51" s="13">
        <v>0</v>
      </c>
      <c r="G51" s="13">
        <v>0</v>
      </c>
      <c r="H51" s="13">
        <v>1300</v>
      </c>
      <c r="I51" s="13">
        <v>0</v>
      </c>
      <c r="J51" s="13">
        <v>1300</v>
      </c>
    </row>
    <row r="52" spans="1:10" ht="19.5" customHeight="1">
      <c r="A52" s="8"/>
      <c r="B52" s="8"/>
      <c r="C52" s="11">
        <v>4410</v>
      </c>
      <c r="D52" s="12" t="s">
        <v>33</v>
      </c>
      <c r="E52" s="13">
        <v>0</v>
      </c>
      <c r="F52" s="13">
        <v>0</v>
      </c>
      <c r="G52" s="13">
        <v>1000</v>
      </c>
      <c r="H52" s="13">
        <v>0</v>
      </c>
      <c r="I52" s="13">
        <v>1000</v>
      </c>
      <c r="J52" s="13">
        <v>0</v>
      </c>
    </row>
    <row r="53" spans="1:10" ht="19.5" customHeight="1">
      <c r="A53" s="8"/>
      <c r="B53" s="8"/>
      <c r="C53" s="11">
        <v>4420</v>
      </c>
      <c r="D53" s="12" t="s">
        <v>94</v>
      </c>
      <c r="E53" s="13">
        <v>0</v>
      </c>
      <c r="F53" s="13">
        <v>0</v>
      </c>
      <c r="G53" s="13">
        <v>0</v>
      </c>
      <c r="H53" s="13">
        <v>2000</v>
      </c>
      <c r="I53" s="13">
        <v>0</v>
      </c>
      <c r="J53" s="13">
        <v>2000</v>
      </c>
    </row>
    <row r="54" spans="1:10" ht="19.5" customHeight="1">
      <c r="A54" s="8"/>
      <c r="B54" s="8"/>
      <c r="C54" s="11">
        <v>4430</v>
      </c>
      <c r="D54" s="12" t="s">
        <v>80</v>
      </c>
      <c r="E54" s="13">
        <v>0</v>
      </c>
      <c r="F54" s="13">
        <v>0</v>
      </c>
      <c r="G54" s="13">
        <v>0</v>
      </c>
      <c r="H54" s="13">
        <v>85</v>
      </c>
      <c r="I54" s="13">
        <v>0</v>
      </c>
      <c r="J54" s="13">
        <v>85</v>
      </c>
    </row>
    <row r="55" spans="1:10" ht="19.5" customHeight="1">
      <c r="A55" s="8"/>
      <c r="B55" s="8"/>
      <c r="C55" s="11">
        <v>4550</v>
      </c>
      <c r="D55" s="12" t="s">
        <v>95</v>
      </c>
      <c r="E55" s="13">
        <v>0</v>
      </c>
      <c r="F55" s="13">
        <v>0</v>
      </c>
      <c r="G55" s="13">
        <v>0</v>
      </c>
      <c r="H55" s="13">
        <v>1356</v>
      </c>
      <c r="I55" s="13">
        <v>0</v>
      </c>
      <c r="J55" s="13">
        <v>1356</v>
      </c>
    </row>
    <row r="56" spans="1:11" ht="21.75" customHeight="1">
      <c r="A56" s="85" t="s">
        <v>40</v>
      </c>
      <c r="B56" s="86"/>
      <c r="C56" s="86"/>
      <c r="D56" s="87"/>
      <c r="E56" s="44">
        <f aca="true" t="shared" si="12" ref="E56:J56">E57</f>
        <v>0</v>
      </c>
      <c r="F56" s="44">
        <f t="shared" si="12"/>
        <v>0</v>
      </c>
      <c r="G56" s="44">
        <f t="shared" si="12"/>
        <v>4245</v>
      </c>
      <c r="H56" s="44">
        <f t="shared" si="12"/>
        <v>4245</v>
      </c>
      <c r="I56" s="44">
        <f t="shared" si="12"/>
        <v>0</v>
      </c>
      <c r="J56" s="44">
        <f t="shared" si="12"/>
        <v>0</v>
      </c>
      <c r="K56" s="4"/>
    </row>
    <row r="57" spans="1:10" ht="24" customHeight="1">
      <c r="A57" s="5">
        <v>801</v>
      </c>
      <c r="B57" s="5"/>
      <c r="C57" s="5"/>
      <c r="D57" s="6" t="s">
        <v>12</v>
      </c>
      <c r="E57" s="7">
        <f aca="true" t="shared" si="13" ref="E57:J57">E58+E67</f>
        <v>0</v>
      </c>
      <c r="F57" s="7">
        <f t="shared" si="13"/>
        <v>0</v>
      </c>
      <c r="G57" s="7">
        <f t="shared" si="13"/>
        <v>4245</v>
      </c>
      <c r="H57" s="7">
        <f t="shared" si="13"/>
        <v>4245</v>
      </c>
      <c r="I57" s="7">
        <f t="shared" si="13"/>
        <v>0</v>
      </c>
      <c r="J57" s="7">
        <f t="shared" si="13"/>
        <v>0</v>
      </c>
    </row>
    <row r="58" spans="1:10" ht="22.5" customHeight="1">
      <c r="A58" s="8"/>
      <c r="B58" s="8">
        <v>80102</v>
      </c>
      <c r="C58" s="8"/>
      <c r="D58" s="9" t="s">
        <v>81</v>
      </c>
      <c r="E58" s="10">
        <f aca="true" t="shared" si="14" ref="E58:J58">SUM(E59:E66)</f>
        <v>0</v>
      </c>
      <c r="F58" s="10">
        <f t="shared" si="14"/>
        <v>0</v>
      </c>
      <c r="G58" s="10">
        <f t="shared" si="14"/>
        <v>3605</v>
      </c>
      <c r="H58" s="10">
        <f t="shared" si="14"/>
        <v>3605</v>
      </c>
      <c r="I58" s="10">
        <f t="shared" si="14"/>
        <v>0</v>
      </c>
      <c r="J58" s="10">
        <f t="shared" si="14"/>
        <v>0</v>
      </c>
    </row>
    <row r="59" spans="1:10" ht="20.25" customHeight="1">
      <c r="A59" s="8"/>
      <c r="B59" s="8"/>
      <c r="C59" s="11">
        <v>4010</v>
      </c>
      <c r="D59" s="12" t="s">
        <v>15</v>
      </c>
      <c r="E59" s="13">
        <v>0</v>
      </c>
      <c r="F59" s="13">
        <v>0</v>
      </c>
      <c r="G59" s="13">
        <v>2035</v>
      </c>
      <c r="H59" s="13">
        <v>0</v>
      </c>
      <c r="I59" s="13">
        <v>0</v>
      </c>
      <c r="J59" s="13">
        <v>0</v>
      </c>
    </row>
    <row r="60" spans="1:10" ht="19.5" customHeight="1">
      <c r="A60" s="8"/>
      <c r="B60" s="8"/>
      <c r="C60" s="11">
        <v>4120</v>
      </c>
      <c r="D60" s="12" t="s">
        <v>82</v>
      </c>
      <c r="E60" s="13">
        <v>0</v>
      </c>
      <c r="F60" s="13">
        <v>0</v>
      </c>
      <c r="G60" s="13">
        <v>0</v>
      </c>
      <c r="H60" s="13">
        <v>2035</v>
      </c>
      <c r="I60" s="13">
        <v>0</v>
      </c>
      <c r="J60" s="13">
        <v>0</v>
      </c>
    </row>
    <row r="61" spans="1:10" ht="19.5" customHeight="1">
      <c r="A61" s="8"/>
      <c r="B61" s="8"/>
      <c r="C61" s="11">
        <v>4210</v>
      </c>
      <c r="D61" s="12" t="s">
        <v>37</v>
      </c>
      <c r="E61" s="13">
        <v>0</v>
      </c>
      <c r="F61" s="13">
        <v>0</v>
      </c>
      <c r="G61" s="13">
        <v>1070</v>
      </c>
      <c r="H61" s="13">
        <v>0</v>
      </c>
      <c r="I61" s="13">
        <v>0</v>
      </c>
      <c r="J61" s="13">
        <v>0</v>
      </c>
    </row>
    <row r="62" spans="1:10" ht="21" customHeight="1">
      <c r="A62" s="8"/>
      <c r="B62" s="8"/>
      <c r="C62" s="11">
        <v>4280</v>
      </c>
      <c r="D62" s="12" t="s">
        <v>39</v>
      </c>
      <c r="E62" s="13">
        <v>0</v>
      </c>
      <c r="F62" s="13">
        <v>0</v>
      </c>
      <c r="G62" s="13">
        <v>0</v>
      </c>
      <c r="H62" s="13">
        <v>400</v>
      </c>
      <c r="I62" s="13">
        <v>0</v>
      </c>
      <c r="J62" s="13">
        <v>0</v>
      </c>
    </row>
    <row r="63" spans="1:10" ht="21" customHeight="1">
      <c r="A63" s="8"/>
      <c r="B63" s="8"/>
      <c r="C63" s="11">
        <v>4300</v>
      </c>
      <c r="D63" s="12" t="s">
        <v>11</v>
      </c>
      <c r="E63" s="13">
        <v>0</v>
      </c>
      <c r="F63" s="13">
        <v>0</v>
      </c>
      <c r="G63" s="13">
        <v>500</v>
      </c>
      <c r="H63" s="13">
        <v>0</v>
      </c>
      <c r="I63" s="13">
        <v>0</v>
      </c>
      <c r="J63" s="13">
        <v>0</v>
      </c>
    </row>
    <row r="64" spans="1:10" ht="18.75" customHeight="1">
      <c r="A64" s="8"/>
      <c r="B64" s="8"/>
      <c r="C64" s="11">
        <v>4350</v>
      </c>
      <c r="D64" s="12" t="s">
        <v>83</v>
      </c>
      <c r="E64" s="13">
        <v>0</v>
      </c>
      <c r="F64" s="13">
        <v>0</v>
      </c>
      <c r="G64" s="13">
        <v>0</v>
      </c>
      <c r="H64" s="13">
        <v>461</v>
      </c>
      <c r="I64" s="13">
        <v>0</v>
      </c>
      <c r="J64" s="13">
        <v>0</v>
      </c>
    </row>
    <row r="65" spans="1:10" ht="50.25" customHeight="1">
      <c r="A65" s="8"/>
      <c r="B65" s="8"/>
      <c r="C65" s="11">
        <v>4370</v>
      </c>
      <c r="D65" s="12" t="s">
        <v>84</v>
      </c>
      <c r="E65" s="13">
        <v>0</v>
      </c>
      <c r="F65" s="13">
        <v>0</v>
      </c>
      <c r="G65" s="13">
        <v>0</v>
      </c>
      <c r="H65" s="13">
        <v>209</v>
      </c>
      <c r="I65" s="13">
        <v>0</v>
      </c>
      <c r="J65" s="13">
        <v>0</v>
      </c>
    </row>
    <row r="66" spans="1:10" ht="22.5" customHeight="1">
      <c r="A66" s="8"/>
      <c r="B66" s="8"/>
      <c r="C66" s="11">
        <v>4410</v>
      </c>
      <c r="D66" s="12" t="s">
        <v>33</v>
      </c>
      <c r="E66" s="13">
        <v>0</v>
      </c>
      <c r="F66" s="13">
        <v>0</v>
      </c>
      <c r="G66" s="13">
        <v>0</v>
      </c>
      <c r="H66" s="13">
        <v>500</v>
      </c>
      <c r="I66" s="13">
        <v>0</v>
      </c>
      <c r="J66" s="13">
        <v>0</v>
      </c>
    </row>
    <row r="67" spans="1:10" ht="22.5" customHeight="1">
      <c r="A67" s="8"/>
      <c r="B67" s="8">
        <v>80111</v>
      </c>
      <c r="C67" s="8"/>
      <c r="D67" s="9" t="s">
        <v>85</v>
      </c>
      <c r="E67" s="10">
        <f aca="true" t="shared" si="15" ref="E67:J67">SUM(E68:E70)</f>
        <v>0</v>
      </c>
      <c r="F67" s="10">
        <f t="shared" si="15"/>
        <v>0</v>
      </c>
      <c r="G67" s="10">
        <f t="shared" si="15"/>
        <v>640</v>
      </c>
      <c r="H67" s="10">
        <f t="shared" si="15"/>
        <v>640</v>
      </c>
      <c r="I67" s="10">
        <f t="shared" si="15"/>
        <v>0</v>
      </c>
      <c r="J67" s="10">
        <f t="shared" si="15"/>
        <v>0</v>
      </c>
    </row>
    <row r="68" spans="1:10" ht="19.5" customHeight="1">
      <c r="A68" s="8"/>
      <c r="B68" s="8"/>
      <c r="C68" s="11">
        <v>4210</v>
      </c>
      <c r="D68" s="12" t="s">
        <v>37</v>
      </c>
      <c r="E68" s="13">
        <v>0</v>
      </c>
      <c r="F68" s="13">
        <v>0</v>
      </c>
      <c r="G68" s="13">
        <v>640</v>
      </c>
      <c r="H68" s="13">
        <v>0</v>
      </c>
      <c r="I68" s="13">
        <v>0</v>
      </c>
      <c r="J68" s="13">
        <v>0</v>
      </c>
    </row>
    <row r="69" spans="1:10" ht="21" customHeight="1">
      <c r="A69" s="8"/>
      <c r="B69" s="8"/>
      <c r="C69" s="11">
        <v>4280</v>
      </c>
      <c r="D69" s="12" t="s">
        <v>39</v>
      </c>
      <c r="E69" s="13">
        <v>0</v>
      </c>
      <c r="F69" s="13">
        <v>0</v>
      </c>
      <c r="G69" s="13">
        <v>0</v>
      </c>
      <c r="H69" s="13">
        <v>431</v>
      </c>
      <c r="I69" s="13">
        <v>0</v>
      </c>
      <c r="J69" s="13">
        <v>0</v>
      </c>
    </row>
    <row r="70" spans="1:10" ht="50.25" customHeight="1">
      <c r="A70" s="8"/>
      <c r="B70" s="8"/>
      <c r="C70" s="11">
        <v>4370</v>
      </c>
      <c r="D70" s="12" t="s">
        <v>84</v>
      </c>
      <c r="E70" s="13">
        <v>0</v>
      </c>
      <c r="F70" s="13">
        <v>0</v>
      </c>
      <c r="G70" s="13">
        <v>0</v>
      </c>
      <c r="H70" s="13">
        <v>209</v>
      </c>
      <c r="I70" s="13">
        <v>0</v>
      </c>
      <c r="J70" s="13">
        <v>0</v>
      </c>
    </row>
    <row r="71" spans="1:10" s="47" customFormat="1" ht="22.5" customHeight="1">
      <c r="A71" s="82" t="s">
        <v>111</v>
      </c>
      <c r="B71" s="83"/>
      <c r="C71" s="83"/>
      <c r="D71" s="84"/>
      <c r="E71" s="46">
        <f aca="true" t="shared" si="16" ref="E71:J72">E72</f>
        <v>0</v>
      </c>
      <c r="F71" s="46">
        <f t="shared" si="16"/>
        <v>0</v>
      </c>
      <c r="G71" s="46">
        <f t="shared" si="16"/>
        <v>2000</v>
      </c>
      <c r="H71" s="46">
        <f t="shared" si="16"/>
        <v>2000</v>
      </c>
      <c r="I71" s="46">
        <f t="shared" si="16"/>
        <v>0</v>
      </c>
      <c r="J71" s="46">
        <f t="shared" si="16"/>
        <v>0</v>
      </c>
    </row>
    <row r="72" spans="1:10" ht="24" customHeight="1">
      <c r="A72" s="5">
        <v>801</v>
      </c>
      <c r="B72" s="5"/>
      <c r="C72" s="5"/>
      <c r="D72" s="6" t="s">
        <v>12</v>
      </c>
      <c r="E72" s="7">
        <f t="shared" si="16"/>
        <v>0</v>
      </c>
      <c r="F72" s="7">
        <f t="shared" si="16"/>
        <v>0</v>
      </c>
      <c r="G72" s="7">
        <f t="shared" si="16"/>
        <v>2000</v>
      </c>
      <c r="H72" s="7">
        <f t="shared" si="16"/>
        <v>2000</v>
      </c>
      <c r="I72" s="7">
        <f t="shared" si="16"/>
        <v>0</v>
      </c>
      <c r="J72" s="7">
        <f t="shared" si="16"/>
        <v>0</v>
      </c>
    </row>
    <row r="73" spans="1:10" ht="22.5" customHeight="1">
      <c r="A73" s="8"/>
      <c r="B73" s="8">
        <v>80120</v>
      </c>
      <c r="C73" s="8"/>
      <c r="D73" s="9" t="s">
        <v>96</v>
      </c>
      <c r="E73" s="10">
        <f aca="true" t="shared" si="17" ref="E73:J73">SUM(E74:E75)</f>
        <v>0</v>
      </c>
      <c r="F73" s="10">
        <f t="shared" si="17"/>
        <v>0</v>
      </c>
      <c r="G73" s="10">
        <f t="shared" si="17"/>
        <v>2000</v>
      </c>
      <c r="H73" s="10">
        <f t="shared" si="17"/>
        <v>2000</v>
      </c>
      <c r="I73" s="10">
        <f t="shared" si="17"/>
        <v>0</v>
      </c>
      <c r="J73" s="10">
        <f t="shared" si="17"/>
        <v>0</v>
      </c>
    </row>
    <row r="74" spans="1:10" ht="20.25" customHeight="1">
      <c r="A74" s="8"/>
      <c r="B74" s="8"/>
      <c r="C74" s="11">
        <v>4260</v>
      </c>
      <c r="D74" s="12" t="s">
        <v>16</v>
      </c>
      <c r="E74" s="13">
        <v>0</v>
      </c>
      <c r="F74" s="13">
        <v>0</v>
      </c>
      <c r="G74" s="13">
        <v>0</v>
      </c>
      <c r="H74" s="13">
        <v>2000</v>
      </c>
      <c r="I74" s="13">
        <v>0</v>
      </c>
      <c r="J74" s="13">
        <v>0</v>
      </c>
    </row>
    <row r="75" spans="1:10" ht="19.5" customHeight="1">
      <c r="A75" s="8"/>
      <c r="B75" s="8"/>
      <c r="C75" s="11">
        <v>4300</v>
      </c>
      <c r="D75" s="12" t="s">
        <v>11</v>
      </c>
      <c r="E75" s="13">
        <v>0</v>
      </c>
      <c r="F75" s="13">
        <v>0</v>
      </c>
      <c r="G75" s="13">
        <v>2000</v>
      </c>
      <c r="H75" s="13">
        <v>0</v>
      </c>
      <c r="I75" s="13">
        <v>0</v>
      </c>
      <c r="J75" s="13">
        <v>0</v>
      </c>
    </row>
    <row r="76" spans="1:10" s="47" customFormat="1" ht="22.5" customHeight="1">
      <c r="A76" s="82" t="s">
        <v>112</v>
      </c>
      <c r="B76" s="83"/>
      <c r="C76" s="83"/>
      <c r="D76" s="84"/>
      <c r="E76" s="46">
        <f aca="true" t="shared" si="18" ref="E76:J76">E77</f>
        <v>0</v>
      </c>
      <c r="F76" s="46">
        <f t="shared" si="18"/>
        <v>0</v>
      </c>
      <c r="G76" s="46">
        <f t="shared" si="18"/>
        <v>7600</v>
      </c>
      <c r="H76" s="46">
        <f t="shared" si="18"/>
        <v>7600</v>
      </c>
      <c r="I76" s="46">
        <f t="shared" si="18"/>
        <v>0</v>
      </c>
      <c r="J76" s="46">
        <f t="shared" si="18"/>
        <v>0</v>
      </c>
    </row>
    <row r="77" spans="1:10" ht="24" customHeight="1">
      <c r="A77" s="5">
        <v>801</v>
      </c>
      <c r="B77" s="5"/>
      <c r="C77" s="5"/>
      <c r="D77" s="6" t="s">
        <v>12</v>
      </c>
      <c r="E77" s="7">
        <f aca="true" t="shared" si="19" ref="E77:J77">E78+E84+E89</f>
        <v>0</v>
      </c>
      <c r="F77" s="7">
        <f t="shared" si="19"/>
        <v>0</v>
      </c>
      <c r="G77" s="7">
        <f t="shared" si="19"/>
        <v>7600</v>
      </c>
      <c r="H77" s="7">
        <f t="shared" si="19"/>
        <v>7600</v>
      </c>
      <c r="I77" s="7">
        <f t="shared" si="19"/>
        <v>0</v>
      </c>
      <c r="J77" s="7">
        <f t="shared" si="19"/>
        <v>0</v>
      </c>
    </row>
    <row r="78" spans="1:10" ht="22.5" customHeight="1">
      <c r="A78" s="8"/>
      <c r="B78" s="8">
        <v>80120</v>
      </c>
      <c r="C78" s="8"/>
      <c r="D78" s="9" t="s">
        <v>96</v>
      </c>
      <c r="E78" s="10">
        <f aca="true" t="shared" si="20" ref="E78:J78">SUM(E79:E83)</f>
        <v>0</v>
      </c>
      <c r="F78" s="10">
        <f t="shared" si="20"/>
        <v>0</v>
      </c>
      <c r="G78" s="10">
        <f t="shared" si="20"/>
        <v>2400</v>
      </c>
      <c r="H78" s="10">
        <f t="shared" si="20"/>
        <v>2400</v>
      </c>
      <c r="I78" s="10">
        <f t="shared" si="20"/>
        <v>0</v>
      </c>
      <c r="J78" s="10">
        <f t="shared" si="20"/>
        <v>0</v>
      </c>
    </row>
    <row r="79" spans="1:10" ht="19.5" customHeight="1">
      <c r="A79" s="8"/>
      <c r="B79" s="8"/>
      <c r="C79" s="11">
        <v>4280</v>
      </c>
      <c r="D79" s="12" t="s">
        <v>39</v>
      </c>
      <c r="E79" s="13">
        <v>0</v>
      </c>
      <c r="F79" s="13">
        <v>0</v>
      </c>
      <c r="G79" s="13">
        <v>0</v>
      </c>
      <c r="H79" s="13">
        <v>500</v>
      </c>
      <c r="I79" s="13">
        <v>0</v>
      </c>
      <c r="J79" s="13">
        <v>0</v>
      </c>
    </row>
    <row r="80" spans="1:10" ht="21" customHeight="1">
      <c r="A80" s="8"/>
      <c r="B80" s="8"/>
      <c r="C80" s="11">
        <v>4350</v>
      </c>
      <c r="D80" s="12" t="s">
        <v>83</v>
      </c>
      <c r="E80" s="13">
        <v>0</v>
      </c>
      <c r="F80" s="13">
        <v>0</v>
      </c>
      <c r="G80" s="13">
        <v>0</v>
      </c>
      <c r="H80" s="13">
        <v>1300</v>
      </c>
      <c r="I80" s="13">
        <v>0</v>
      </c>
      <c r="J80" s="13">
        <v>0</v>
      </c>
    </row>
    <row r="81" spans="1:10" ht="48" customHeight="1">
      <c r="A81" s="8"/>
      <c r="B81" s="8"/>
      <c r="C81" s="11">
        <v>4370</v>
      </c>
      <c r="D81" s="12" t="s">
        <v>84</v>
      </c>
      <c r="E81" s="13">
        <v>0</v>
      </c>
      <c r="F81" s="13">
        <v>0</v>
      </c>
      <c r="G81" s="13">
        <v>0</v>
      </c>
      <c r="H81" s="13">
        <v>600</v>
      </c>
      <c r="I81" s="13">
        <v>0</v>
      </c>
      <c r="J81" s="13">
        <v>0</v>
      </c>
    </row>
    <row r="82" spans="1:10" ht="34.5" customHeight="1">
      <c r="A82" s="8"/>
      <c r="B82" s="8"/>
      <c r="C82" s="11">
        <v>4700</v>
      </c>
      <c r="D82" s="12" t="s">
        <v>13</v>
      </c>
      <c r="E82" s="13">
        <v>0</v>
      </c>
      <c r="F82" s="13">
        <v>0</v>
      </c>
      <c r="G82" s="13">
        <v>1400</v>
      </c>
      <c r="H82" s="13">
        <v>0</v>
      </c>
      <c r="I82" s="13">
        <v>0</v>
      </c>
      <c r="J82" s="13">
        <v>0</v>
      </c>
    </row>
    <row r="83" spans="1:10" ht="34.5" customHeight="1">
      <c r="A83" s="8"/>
      <c r="B83" s="8"/>
      <c r="C83" s="11">
        <v>4750</v>
      </c>
      <c r="D83" s="12" t="s">
        <v>102</v>
      </c>
      <c r="E83" s="13">
        <v>0</v>
      </c>
      <c r="F83" s="13">
        <v>0</v>
      </c>
      <c r="G83" s="13">
        <v>1000</v>
      </c>
      <c r="H83" s="13">
        <v>0</v>
      </c>
      <c r="I83" s="13">
        <v>0</v>
      </c>
      <c r="J83" s="13">
        <v>0</v>
      </c>
    </row>
    <row r="84" spans="1:10" ht="22.5" customHeight="1">
      <c r="A84" s="8"/>
      <c r="B84" s="8">
        <v>80130</v>
      </c>
      <c r="C84" s="8"/>
      <c r="D84" s="9" t="s">
        <v>36</v>
      </c>
      <c r="E84" s="10">
        <f aca="true" t="shared" si="21" ref="E84:J84">SUM(E85:E88)</f>
        <v>0</v>
      </c>
      <c r="F84" s="10">
        <f t="shared" si="21"/>
        <v>0</v>
      </c>
      <c r="G84" s="10">
        <f t="shared" si="21"/>
        <v>4100</v>
      </c>
      <c r="H84" s="10">
        <f t="shared" si="21"/>
        <v>4100</v>
      </c>
      <c r="I84" s="10">
        <f t="shared" si="21"/>
        <v>0</v>
      </c>
      <c r="J84" s="10">
        <f t="shared" si="21"/>
        <v>0</v>
      </c>
    </row>
    <row r="85" spans="1:10" ht="22.5" customHeight="1">
      <c r="A85" s="8"/>
      <c r="B85" s="8"/>
      <c r="C85" s="11">
        <v>4010</v>
      </c>
      <c r="D85" s="12" t="s">
        <v>15</v>
      </c>
      <c r="E85" s="13">
        <v>0</v>
      </c>
      <c r="F85" s="13">
        <v>0</v>
      </c>
      <c r="G85" s="13">
        <v>0</v>
      </c>
      <c r="H85" s="13">
        <v>1200</v>
      </c>
      <c r="I85" s="13">
        <v>0</v>
      </c>
      <c r="J85" s="13">
        <v>0</v>
      </c>
    </row>
    <row r="86" spans="1:10" ht="19.5" customHeight="1">
      <c r="A86" s="8"/>
      <c r="B86" s="8"/>
      <c r="C86" s="11">
        <v>4110</v>
      </c>
      <c r="D86" s="12" t="s">
        <v>91</v>
      </c>
      <c r="E86" s="13">
        <v>0</v>
      </c>
      <c r="F86" s="13">
        <v>0</v>
      </c>
      <c r="G86" s="13">
        <v>1200</v>
      </c>
      <c r="H86" s="13">
        <v>0</v>
      </c>
      <c r="I86" s="13">
        <v>0</v>
      </c>
      <c r="J86" s="13">
        <v>0</v>
      </c>
    </row>
    <row r="87" spans="1:10" ht="33.75" customHeight="1">
      <c r="A87" s="8"/>
      <c r="B87" s="8"/>
      <c r="C87" s="11">
        <v>4240</v>
      </c>
      <c r="D87" s="12" t="s">
        <v>38</v>
      </c>
      <c r="E87" s="13">
        <v>0</v>
      </c>
      <c r="F87" s="13">
        <v>0</v>
      </c>
      <c r="G87" s="13">
        <v>2900</v>
      </c>
      <c r="H87" s="13">
        <v>0</v>
      </c>
      <c r="I87" s="13">
        <v>0</v>
      </c>
      <c r="J87" s="13">
        <v>0</v>
      </c>
    </row>
    <row r="88" spans="1:10" ht="21.75" customHeight="1">
      <c r="A88" s="8"/>
      <c r="B88" s="8"/>
      <c r="C88" s="11">
        <v>4260</v>
      </c>
      <c r="D88" s="12" t="s">
        <v>16</v>
      </c>
      <c r="E88" s="13">
        <v>0</v>
      </c>
      <c r="F88" s="13">
        <v>0</v>
      </c>
      <c r="G88" s="13">
        <v>0</v>
      </c>
      <c r="H88" s="13">
        <v>2900</v>
      </c>
      <c r="I88" s="13">
        <v>0</v>
      </c>
      <c r="J88" s="13">
        <v>0</v>
      </c>
    </row>
    <row r="89" spans="1:10" ht="46.5" customHeight="1">
      <c r="A89" s="8"/>
      <c r="B89" s="8">
        <v>80140</v>
      </c>
      <c r="C89" s="8"/>
      <c r="D89" s="9" t="s">
        <v>97</v>
      </c>
      <c r="E89" s="10">
        <f aca="true" t="shared" si="22" ref="E89:J89">SUM(E90:E92)</f>
        <v>0</v>
      </c>
      <c r="F89" s="10">
        <f t="shared" si="22"/>
        <v>0</v>
      </c>
      <c r="G89" s="10">
        <f t="shared" si="22"/>
        <v>1100</v>
      </c>
      <c r="H89" s="10">
        <f t="shared" si="22"/>
        <v>1100</v>
      </c>
      <c r="I89" s="10">
        <f t="shared" si="22"/>
        <v>0</v>
      </c>
      <c r="J89" s="10">
        <f t="shared" si="22"/>
        <v>0</v>
      </c>
    </row>
    <row r="90" spans="1:10" ht="30.75" customHeight="1">
      <c r="A90" s="8"/>
      <c r="B90" s="8"/>
      <c r="C90" s="11">
        <v>4240</v>
      </c>
      <c r="D90" s="12" t="s">
        <v>38</v>
      </c>
      <c r="E90" s="13">
        <v>0</v>
      </c>
      <c r="F90" s="13">
        <v>0</v>
      </c>
      <c r="G90" s="13">
        <v>1100</v>
      </c>
      <c r="H90" s="13">
        <v>0</v>
      </c>
      <c r="I90" s="13">
        <v>0</v>
      </c>
      <c r="J90" s="13">
        <v>0</v>
      </c>
    </row>
    <row r="91" spans="1:10" ht="19.5" customHeight="1">
      <c r="A91" s="8"/>
      <c r="B91" s="8"/>
      <c r="C91" s="11">
        <v>4350</v>
      </c>
      <c r="D91" s="12" t="s">
        <v>83</v>
      </c>
      <c r="E91" s="13">
        <v>0</v>
      </c>
      <c r="F91" s="13">
        <v>0</v>
      </c>
      <c r="G91" s="13">
        <v>0</v>
      </c>
      <c r="H91" s="13">
        <v>600</v>
      </c>
      <c r="I91" s="13">
        <v>0</v>
      </c>
      <c r="J91" s="13">
        <v>0</v>
      </c>
    </row>
    <row r="92" spans="1:10" ht="33.75" customHeight="1">
      <c r="A92" s="8"/>
      <c r="B92" s="8"/>
      <c r="C92" s="11">
        <v>4740</v>
      </c>
      <c r="D92" s="12" t="s">
        <v>14</v>
      </c>
      <c r="E92" s="13">
        <v>0</v>
      </c>
      <c r="F92" s="13">
        <v>0</v>
      </c>
      <c r="G92" s="13">
        <v>0</v>
      </c>
      <c r="H92" s="13">
        <v>500</v>
      </c>
      <c r="I92" s="13">
        <v>0</v>
      </c>
      <c r="J92" s="13">
        <v>0</v>
      </c>
    </row>
    <row r="93" spans="1:10" s="47" customFormat="1" ht="22.5" customHeight="1">
      <c r="A93" s="82" t="s">
        <v>113</v>
      </c>
      <c r="B93" s="83"/>
      <c r="C93" s="83"/>
      <c r="D93" s="84"/>
      <c r="E93" s="46">
        <f aca="true" t="shared" si="23" ref="E93:J94">E94</f>
        <v>0</v>
      </c>
      <c r="F93" s="46">
        <f t="shared" si="23"/>
        <v>0</v>
      </c>
      <c r="G93" s="46">
        <f t="shared" si="23"/>
        <v>10000</v>
      </c>
      <c r="H93" s="46">
        <f t="shared" si="23"/>
        <v>10000</v>
      </c>
      <c r="I93" s="46">
        <f t="shared" si="23"/>
        <v>0</v>
      </c>
      <c r="J93" s="46">
        <f t="shared" si="23"/>
        <v>0</v>
      </c>
    </row>
    <row r="94" spans="1:10" ht="23.25" customHeight="1">
      <c r="A94" s="5">
        <v>801</v>
      </c>
      <c r="B94" s="5"/>
      <c r="C94" s="5"/>
      <c r="D94" s="6" t="s">
        <v>12</v>
      </c>
      <c r="E94" s="7">
        <f t="shared" si="23"/>
        <v>0</v>
      </c>
      <c r="F94" s="7">
        <f t="shared" si="23"/>
        <v>0</v>
      </c>
      <c r="G94" s="7">
        <f t="shared" si="23"/>
        <v>10000</v>
      </c>
      <c r="H94" s="7">
        <f t="shared" si="23"/>
        <v>10000</v>
      </c>
      <c r="I94" s="7">
        <f t="shared" si="23"/>
        <v>0</v>
      </c>
      <c r="J94" s="7">
        <f t="shared" si="23"/>
        <v>0</v>
      </c>
    </row>
    <row r="95" spans="1:10" ht="22.5" customHeight="1">
      <c r="A95" s="8"/>
      <c r="B95" s="8">
        <v>80130</v>
      </c>
      <c r="C95" s="8"/>
      <c r="D95" s="9" t="s">
        <v>36</v>
      </c>
      <c r="E95" s="10">
        <f aca="true" t="shared" si="24" ref="E95:J95">SUM(E96:E97)</f>
        <v>0</v>
      </c>
      <c r="F95" s="10">
        <f t="shared" si="24"/>
        <v>0</v>
      </c>
      <c r="G95" s="10">
        <f t="shared" si="24"/>
        <v>10000</v>
      </c>
      <c r="H95" s="10">
        <f t="shared" si="24"/>
        <v>10000</v>
      </c>
      <c r="I95" s="10">
        <f t="shared" si="24"/>
        <v>0</v>
      </c>
      <c r="J95" s="10">
        <f t="shared" si="24"/>
        <v>0</v>
      </c>
    </row>
    <row r="96" spans="1:10" ht="22.5" customHeight="1">
      <c r="A96" s="8"/>
      <c r="B96" s="8"/>
      <c r="C96" s="11">
        <v>4010</v>
      </c>
      <c r="D96" s="12" t="s">
        <v>15</v>
      </c>
      <c r="E96" s="13">
        <v>0</v>
      </c>
      <c r="F96" s="13">
        <v>0</v>
      </c>
      <c r="G96" s="13">
        <v>10000</v>
      </c>
      <c r="H96" s="13">
        <v>0</v>
      </c>
      <c r="I96" s="13">
        <v>0</v>
      </c>
      <c r="J96" s="13">
        <v>0</v>
      </c>
    </row>
    <row r="97" spans="1:10" ht="21.75" customHeight="1">
      <c r="A97" s="8"/>
      <c r="B97" s="8"/>
      <c r="C97" s="11">
        <v>4260</v>
      </c>
      <c r="D97" s="12" t="s">
        <v>16</v>
      </c>
      <c r="E97" s="13">
        <v>0</v>
      </c>
      <c r="F97" s="13">
        <v>0</v>
      </c>
      <c r="G97" s="13">
        <v>0</v>
      </c>
      <c r="H97" s="13">
        <v>10000</v>
      </c>
      <c r="I97" s="13">
        <v>0</v>
      </c>
      <c r="J97" s="13">
        <v>0</v>
      </c>
    </row>
    <row r="98" spans="1:10" s="47" customFormat="1" ht="22.5" customHeight="1">
      <c r="A98" s="82" t="s">
        <v>114</v>
      </c>
      <c r="B98" s="83"/>
      <c r="C98" s="83"/>
      <c r="D98" s="84"/>
      <c r="E98" s="46">
        <f aca="true" t="shared" si="25" ref="E98:J98">E99+E103</f>
        <v>0</v>
      </c>
      <c r="F98" s="46">
        <f t="shared" si="25"/>
        <v>0</v>
      </c>
      <c r="G98" s="46">
        <f t="shared" si="25"/>
        <v>2200</v>
      </c>
      <c r="H98" s="46">
        <f t="shared" si="25"/>
        <v>2200</v>
      </c>
      <c r="I98" s="46">
        <f t="shared" si="25"/>
        <v>0</v>
      </c>
      <c r="J98" s="46">
        <f t="shared" si="25"/>
        <v>0</v>
      </c>
    </row>
    <row r="99" spans="1:10" ht="23.25" customHeight="1">
      <c r="A99" s="5">
        <v>801</v>
      </c>
      <c r="B99" s="5"/>
      <c r="C99" s="5"/>
      <c r="D99" s="6" t="s">
        <v>12</v>
      </c>
      <c r="E99" s="7">
        <f aca="true" t="shared" si="26" ref="E99:J99">E100</f>
        <v>0</v>
      </c>
      <c r="F99" s="7">
        <f t="shared" si="26"/>
        <v>0</v>
      </c>
      <c r="G99" s="7">
        <f t="shared" si="26"/>
        <v>1800</v>
      </c>
      <c r="H99" s="7">
        <f t="shared" si="26"/>
        <v>1800</v>
      </c>
      <c r="I99" s="7">
        <f t="shared" si="26"/>
        <v>0</v>
      </c>
      <c r="J99" s="7">
        <f t="shared" si="26"/>
        <v>0</v>
      </c>
    </row>
    <row r="100" spans="1:10" ht="22.5" customHeight="1">
      <c r="A100" s="8"/>
      <c r="B100" s="8">
        <v>80130</v>
      </c>
      <c r="C100" s="8"/>
      <c r="D100" s="9" t="s">
        <v>36</v>
      </c>
      <c r="E100" s="10">
        <f aca="true" t="shared" si="27" ref="E100:J100">SUM(E101:E102)</f>
        <v>0</v>
      </c>
      <c r="F100" s="10">
        <f t="shared" si="27"/>
        <v>0</v>
      </c>
      <c r="G100" s="10">
        <f t="shared" si="27"/>
        <v>1800</v>
      </c>
      <c r="H100" s="10">
        <f t="shared" si="27"/>
        <v>1800</v>
      </c>
      <c r="I100" s="10">
        <f t="shared" si="27"/>
        <v>0</v>
      </c>
      <c r="J100" s="10">
        <f t="shared" si="27"/>
        <v>0</v>
      </c>
    </row>
    <row r="101" spans="1:10" ht="22.5" customHeight="1">
      <c r="A101" s="8"/>
      <c r="B101" s="8"/>
      <c r="C101" s="11">
        <v>4010</v>
      </c>
      <c r="D101" s="12" t="s">
        <v>15</v>
      </c>
      <c r="E101" s="13">
        <v>0</v>
      </c>
      <c r="F101" s="13">
        <v>0</v>
      </c>
      <c r="G101" s="13">
        <v>0</v>
      </c>
      <c r="H101" s="13">
        <v>1800</v>
      </c>
      <c r="I101" s="13">
        <v>0</v>
      </c>
      <c r="J101" s="13">
        <v>0</v>
      </c>
    </row>
    <row r="102" spans="1:10" ht="19.5" customHeight="1">
      <c r="A102" s="8"/>
      <c r="B102" s="8"/>
      <c r="C102" s="11">
        <v>4110</v>
      </c>
      <c r="D102" s="12" t="s">
        <v>91</v>
      </c>
      <c r="E102" s="13">
        <v>0</v>
      </c>
      <c r="F102" s="13">
        <v>0</v>
      </c>
      <c r="G102" s="13">
        <v>1800</v>
      </c>
      <c r="H102" s="13">
        <v>0</v>
      </c>
      <c r="I102" s="13">
        <v>0</v>
      </c>
      <c r="J102" s="13">
        <v>0</v>
      </c>
    </row>
    <row r="103" spans="1:10" ht="22.5" customHeight="1">
      <c r="A103" s="5">
        <v>926</v>
      </c>
      <c r="B103" s="5"/>
      <c r="C103" s="5"/>
      <c r="D103" s="6" t="s">
        <v>107</v>
      </c>
      <c r="E103" s="7">
        <f aca="true" t="shared" si="28" ref="E103:J103">E104</f>
        <v>0</v>
      </c>
      <c r="F103" s="7">
        <f t="shared" si="28"/>
        <v>0</v>
      </c>
      <c r="G103" s="7">
        <f t="shared" si="28"/>
        <v>400</v>
      </c>
      <c r="H103" s="7">
        <f t="shared" si="28"/>
        <v>400</v>
      </c>
      <c r="I103" s="7">
        <f t="shared" si="28"/>
        <v>0</v>
      </c>
      <c r="J103" s="7">
        <f t="shared" si="28"/>
        <v>0</v>
      </c>
    </row>
    <row r="104" spans="1:10" ht="22.5" customHeight="1">
      <c r="A104" s="8"/>
      <c r="B104" s="8">
        <v>92601</v>
      </c>
      <c r="C104" s="8"/>
      <c r="D104" s="9" t="s">
        <v>127</v>
      </c>
      <c r="E104" s="10">
        <f aca="true" t="shared" si="29" ref="E104:J104">SUM(E105:E106)</f>
        <v>0</v>
      </c>
      <c r="F104" s="10">
        <f t="shared" si="29"/>
        <v>0</v>
      </c>
      <c r="G104" s="10">
        <f t="shared" si="29"/>
        <v>400</v>
      </c>
      <c r="H104" s="10">
        <f t="shared" si="29"/>
        <v>400</v>
      </c>
      <c r="I104" s="10">
        <f t="shared" si="29"/>
        <v>0</v>
      </c>
      <c r="J104" s="10">
        <f t="shared" si="29"/>
        <v>0</v>
      </c>
    </row>
    <row r="105" spans="1:10" ht="20.25" customHeight="1">
      <c r="A105" s="8"/>
      <c r="B105" s="8"/>
      <c r="C105" s="11">
        <v>4210</v>
      </c>
      <c r="D105" s="12" t="s">
        <v>37</v>
      </c>
      <c r="E105" s="13">
        <v>0</v>
      </c>
      <c r="F105" s="13">
        <v>0</v>
      </c>
      <c r="G105" s="13">
        <v>0</v>
      </c>
      <c r="H105" s="13">
        <v>400</v>
      </c>
      <c r="I105" s="13">
        <v>0</v>
      </c>
      <c r="J105" s="13">
        <v>0</v>
      </c>
    </row>
    <row r="106" spans="1:10" ht="33" customHeight="1">
      <c r="A106" s="8"/>
      <c r="B106" s="8"/>
      <c r="C106" s="11">
        <v>4700</v>
      </c>
      <c r="D106" s="12" t="s">
        <v>13</v>
      </c>
      <c r="E106" s="13">
        <v>0</v>
      </c>
      <c r="F106" s="13">
        <v>0</v>
      </c>
      <c r="G106" s="13">
        <v>400</v>
      </c>
      <c r="H106" s="13">
        <v>0</v>
      </c>
      <c r="I106" s="13">
        <v>0</v>
      </c>
      <c r="J106" s="13">
        <v>0</v>
      </c>
    </row>
    <row r="107" spans="1:10" s="47" customFormat="1" ht="22.5" customHeight="1">
      <c r="A107" s="82" t="s">
        <v>129</v>
      </c>
      <c r="B107" s="83"/>
      <c r="C107" s="83"/>
      <c r="D107" s="84"/>
      <c r="E107" s="46">
        <f aca="true" t="shared" si="30" ref="E107:J108">E108</f>
        <v>0</v>
      </c>
      <c r="F107" s="46">
        <f t="shared" si="30"/>
        <v>0</v>
      </c>
      <c r="G107" s="46">
        <f t="shared" si="30"/>
        <v>2107</v>
      </c>
      <c r="H107" s="46">
        <f t="shared" si="30"/>
        <v>2107</v>
      </c>
      <c r="I107" s="46">
        <f t="shared" si="30"/>
        <v>0</v>
      </c>
      <c r="J107" s="46">
        <f t="shared" si="30"/>
        <v>0</v>
      </c>
    </row>
    <row r="108" spans="1:10" ht="23.25" customHeight="1">
      <c r="A108" s="5">
        <v>801</v>
      </c>
      <c r="B108" s="5"/>
      <c r="C108" s="5"/>
      <c r="D108" s="6" t="s">
        <v>12</v>
      </c>
      <c r="E108" s="7">
        <f t="shared" si="30"/>
        <v>0</v>
      </c>
      <c r="F108" s="7">
        <f t="shared" si="30"/>
        <v>0</v>
      </c>
      <c r="G108" s="7">
        <f t="shared" si="30"/>
        <v>2107</v>
      </c>
      <c r="H108" s="7">
        <f t="shared" si="30"/>
        <v>2107</v>
      </c>
      <c r="I108" s="7">
        <f t="shared" si="30"/>
        <v>0</v>
      </c>
      <c r="J108" s="7">
        <f t="shared" si="30"/>
        <v>0</v>
      </c>
    </row>
    <row r="109" spans="1:10" ht="46.5" customHeight="1">
      <c r="A109" s="8"/>
      <c r="B109" s="8">
        <v>80140</v>
      </c>
      <c r="C109" s="8"/>
      <c r="D109" s="9" t="s">
        <v>97</v>
      </c>
      <c r="E109" s="10">
        <f aca="true" t="shared" si="31" ref="E109:J109">SUM(E110:E114)</f>
        <v>0</v>
      </c>
      <c r="F109" s="10">
        <f t="shared" si="31"/>
        <v>0</v>
      </c>
      <c r="G109" s="10">
        <f t="shared" si="31"/>
        <v>2107</v>
      </c>
      <c r="H109" s="10">
        <f t="shared" si="31"/>
        <v>2107</v>
      </c>
      <c r="I109" s="10">
        <f t="shared" si="31"/>
        <v>0</v>
      </c>
      <c r="J109" s="10">
        <f t="shared" si="31"/>
        <v>0</v>
      </c>
    </row>
    <row r="110" spans="1:10" s="67" customFormat="1" ht="20.25" customHeight="1">
      <c r="A110" s="11"/>
      <c r="B110" s="11"/>
      <c r="C110" s="11">
        <v>4210</v>
      </c>
      <c r="D110" s="66" t="s">
        <v>37</v>
      </c>
      <c r="E110" s="13">
        <v>0</v>
      </c>
      <c r="F110" s="13">
        <v>0</v>
      </c>
      <c r="G110" s="13">
        <v>2107</v>
      </c>
      <c r="H110" s="13">
        <v>0</v>
      </c>
      <c r="I110" s="13">
        <v>0</v>
      </c>
      <c r="J110" s="13">
        <v>0</v>
      </c>
    </row>
    <row r="111" spans="1:10" ht="21.75" customHeight="1">
      <c r="A111" s="8"/>
      <c r="B111" s="8"/>
      <c r="C111" s="11">
        <v>4280</v>
      </c>
      <c r="D111" s="12" t="s">
        <v>39</v>
      </c>
      <c r="E111" s="13">
        <v>0</v>
      </c>
      <c r="F111" s="13">
        <v>0</v>
      </c>
      <c r="G111" s="13">
        <v>0</v>
      </c>
      <c r="H111" s="13">
        <v>171</v>
      </c>
      <c r="I111" s="13">
        <v>0</v>
      </c>
      <c r="J111" s="13">
        <v>0</v>
      </c>
    </row>
    <row r="112" spans="1:10" ht="19.5" customHeight="1">
      <c r="A112" s="8"/>
      <c r="B112" s="8"/>
      <c r="C112" s="11">
        <v>4350</v>
      </c>
      <c r="D112" s="12" t="s">
        <v>83</v>
      </c>
      <c r="E112" s="13">
        <v>0</v>
      </c>
      <c r="F112" s="13">
        <v>0</v>
      </c>
      <c r="G112" s="13">
        <v>0</v>
      </c>
      <c r="H112" s="13">
        <v>1280</v>
      </c>
      <c r="I112" s="13">
        <v>0</v>
      </c>
      <c r="J112" s="13">
        <v>0</v>
      </c>
    </row>
    <row r="113" spans="1:10" ht="48.75" customHeight="1">
      <c r="A113" s="8"/>
      <c r="B113" s="8"/>
      <c r="C113" s="11">
        <v>4370</v>
      </c>
      <c r="D113" s="12" t="s">
        <v>84</v>
      </c>
      <c r="E113" s="13">
        <v>0</v>
      </c>
      <c r="F113" s="13">
        <v>0</v>
      </c>
      <c r="G113" s="13">
        <v>0</v>
      </c>
      <c r="H113" s="13">
        <v>450</v>
      </c>
      <c r="I113" s="13">
        <v>0</v>
      </c>
      <c r="J113" s="13">
        <v>0</v>
      </c>
    </row>
    <row r="114" spans="1:10" ht="21" customHeight="1">
      <c r="A114" s="8"/>
      <c r="B114" s="8"/>
      <c r="C114" s="11">
        <v>4480</v>
      </c>
      <c r="D114" s="12" t="s">
        <v>128</v>
      </c>
      <c r="E114" s="13">
        <v>0</v>
      </c>
      <c r="F114" s="13">
        <v>0</v>
      </c>
      <c r="G114" s="13">
        <v>0</v>
      </c>
      <c r="H114" s="13">
        <v>206</v>
      </c>
      <c r="I114" s="13">
        <v>0</v>
      </c>
      <c r="J114" s="13">
        <v>0</v>
      </c>
    </row>
    <row r="115" spans="1:10" s="47" customFormat="1" ht="22.5" customHeight="1">
      <c r="A115" s="82" t="s">
        <v>115</v>
      </c>
      <c r="B115" s="83"/>
      <c r="C115" s="83"/>
      <c r="D115" s="84"/>
      <c r="E115" s="46">
        <f aca="true" t="shared" si="32" ref="E115:J116">E116</f>
        <v>0</v>
      </c>
      <c r="F115" s="46">
        <f t="shared" si="32"/>
        <v>0</v>
      </c>
      <c r="G115" s="46">
        <f t="shared" si="32"/>
        <v>24870</v>
      </c>
      <c r="H115" s="46">
        <f t="shared" si="32"/>
        <v>24870</v>
      </c>
      <c r="I115" s="46">
        <f t="shared" si="32"/>
        <v>0</v>
      </c>
      <c r="J115" s="46">
        <f t="shared" si="32"/>
        <v>0</v>
      </c>
    </row>
    <row r="116" spans="1:10" ht="23.25" customHeight="1">
      <c r="A116" s="5">
        <v>852</v>
      </c>
      <c r="B116" s="5"/>
      <c r="C116" s="5"/>
      <c r="D116" s="6" t="s">
        <v>98</v>
      </c>
      <c r="E116" s="7">
        <f t="shared" si="32"/>
        <v>0</v>
      </c>
      <c r="F116" s="7">
        <f t="shared" si="32"/>
        <v>0</v>
      </c>
      <c r="G116" s="7">
        <f t="shared" si="32"/>
        <v>24870</v>
      </c>
      <c r="H116" s="7">
        <f t="shared" si="32"/>
        <v>24870</v>
      </c>
      <c r="I116" s="7">
        <f t="shared" si="32"/>
        <v>0</v>
      </c>
      <c r="J116" s="7">
        <f t="shared" si="32"/>
        <v>0</v>
      </c>
    </row>
    <row r="117" spans="1:10" ht="21.75" customHeight="1">
      <c r="A117" s="8"/>
      <c r="B117" s="8">
        <v>85201</v>
      </c>
      <c r="C117" s="8"/>
      <c r="D117" s="9" t="s">
        <v>99</v>
      </c>
      <c r="E117" s="10">
        <f aca="true" t="shared" si="33" ref="E117:J117">SUM(E118:E120)</f>
        <v>0</v>
      </c>
      <c r="F117" s="10">
        <f t="shared" si="33"/>
        <v>0</v>
      </c>
      <c r="G117" s="10">
        <f t="shared" si="33"/>
        <v>24870</v>
      </c>
      <c r="H117" s="10">
        <f t="shared" si="33"/>
        <v>24870</v>
      </c>
      <c r="I117" s="10">
        <f t="shared" si="33"/>
        <v>0</v>
      </c>
      <c r="J117" s="10">
        <f t="shared" si="33"/>
        <v>0</v>
      </c>
    </row>
    <row r="118" spans="1:10" ht="21" customHeight="1">
      <c r="A118" s="8"/>
      <c r="B118" s="8"/>
      <c r="C118" s="11">
        <v>4300</v>
      </c>
      <c r="D118" s="12" t="s">
        <v>11</v>
      </c>
      <c r="E118" s="13">
        <v>0</v>
      </c>
      <c r="F118" s="13">
        <v>0</v>
      </c>
      <c r="G118" s="13">
        <v>0</v>
      </c>
      <c r="H118" s="13">
        <v>24870</v>
      </c>
      <c r="I118" s="13">
        <v>0</v>
      </c>
      <c r="J118" s="13">
        <v>0</v>
      </c>
    </row>
    <row r="119" spans="1:10" ht="31.5" customHeight="1">
      <c r="A119" s="8"/>
      <c r="B119" s="8"/>
      <c r="C119" s="11">
        <v>4400</v>
      </c>
      <c r="D119" s="12" t="s">
        <v>108</v>
      </c>
      <c r="E119" s="13">
        <v>0</v>
      </c>
      <c r="F119" s="13">
        <v>0</v>
      </c>
      <c r="G119" s="13">
        <v>24860</v>
      </c>
      <c r="H119" s="13">
        <v>0</v>
      </c>
      <c r="I119" s="13">
        <v>0</v>
      </c>
      <c r="J119" s="13">
        <v>0</v>
      </c>
    </row>
    <row r="120" spans="1:10" ht="33.75" customHeight="1">
      <c r="A120" s="8"/>
      <c r="B120" s="8"/>
      <c r="C120" s="11">
        <v>4610</v>
      </c>
      <c r="D120" s="12" t="s">
        <v>100</v>
      </c>
      <c r="E120" s="13">
        <v>0</v>
      </c>
      <c r="F120" s="13">
        <v>0</v>
      </c>
      <c r="G120" s="13">
        <v>10</v>
      </c>
      <c r="H120" s="13">
        <v>0</v>
      </c>
      <c r="I120" s="13">
        <v>0</v>
      </c>
      <c r="J120" s="13">
        <v>0</v>
      </c>
    </row>
    <row r="121" spans="1:10" s="47" customFormat="1" ht="22.5" customHeight="1">
      <c r="A121" s="82" t="s">
        <v>125</v>
      </c>
      <c r="B121" s="83"/>
      <c r="C121" s="83"/>
      <c r="D121" s="84"/>
      <c r="E121" s="46">
        <f aca="true" t="shared" si="34" ref="E121:J122">E122</f>
        <v>0</v>
      </c>
      <c r="F121" s="46">
        <f t="shared" si="34"/>
        <v>0</v>
      </c>
      <c r="G121" s="46">
        <f t="shared" si="34"/>
        <v>9000</v>
      </c>
      <c r="H121" s="46">
        <f t="shared" si="34"/>
        <v>9000</v>
      </c>
      <c r="I121" s="46">
        <f t="shared" si="34"/>
        <v>0</v>
      </c>
      <c r="J121" s="46">
        <f t="shared" si="34"/>
        <v>0</v>
      </c>
    </row>
    <row r="122" spans="1:10" ht="23.25" customHeight="1">
      <c r="A122" s="5">
        <v>852</v>
      </c>
      <c r="B122" s="5"/>
      <c r="C122" s="5"/>
      <c r="D122" s="6" t="s">
        <v>98</v>
      </c>
      <c r="E122" s="7">
        <f t="shared" si="34"/>
        <v>0</v>
      </c>
      <c r="F122" s="7">
        <f t="shared" si="34"/>
        <v>0</v>
      </c>
      <c r="G122" s="7">
        <f t="shared" si="34"/>
        <v>9000</v>
      </c>
      <c r="H122" s="7">
        <f t="shared" si="34"/>
        <v>9000</v>
      </c>
      <c r="I122" s="7">
        <f t="shared" si="34"/>
        <v>0</v>
      </c>
      <c r="J122" s="7">
        <f t="shared" si="34"/>
        <v>0</v>
      </c>
    </row>
    <row r="123" spans="1:10" ht="21.75" customHeight="1">
      <c r="A123" s="8"/>
      <c r="B123" s="8">
        <v>85201</v>
      </c>
      <c r="C123" s="8"/>
      <c r="D123" s="9" t="s">
        <v>99</v>
      </c>
      <c r="E123" s="10">
        <f aca="true" t="shared" si="35" ref="E123:J123">E124+E125</f>
        <v>0</v>
      </c>
      <c r="F123" s="10">
        <f t="shared" si="35"/>
        <v>0</v>
      </c>
      <c r="G123" s="10">
        <f t="shared" si="35"/>
        <v>9000</v>
      </c>
      <c r="H123" s="10">
        <f t="shared" si="35"/>
        <v>9000</v>
      </c>
      <c r="I123" s="10">
        <f t="shared" si="35"/>
        <v>0</v>
      </c>
      <c r="J123" s="10">
        <f t="shared" si="35"/>
        <v>0</v>
      </c>
    </row>
    <row r="124" spans="1:10" s="67" customFormat="1" ht="21.75" customHeight="1">
      <c r="A124" s="11"/>
      <c r="B124" s="11"/>
      <c r="C124" s="11">
        <v>4010</v>
      </c>
      <c r="D124" s="66" t="s">
        <v>15</v>
      </c>
      <c r="E124" s="13">
        <v>0</v>
      </c>
      <c r="F124" s="13">
        <v>0</v>
      </c>
      <c r="G124" s="13">
        <v>9000</v>
      </c>
      <c r="H124" s="13">
        <v>0</v>
      </c>
      <c r="I124" s="13">
        <v>0</v>
      </c>
      <c r="J124" s="13">
        <v>0</v>
      </c>
    </row>
    <row r="125" spans="1:10" s="67" customFormat="1" ht="21.75" customHeight="1">
      <c r="A125" s="11"/>
      <c r="B125" s="11"/>
      <c r="C125" s="11">
        <v>4110</v>
      </c>
      <c r="D125" s="66" t="s">
        <v>91</v>
      </c>
      <c r="E125" s="13">
        <v>0</v>
      </c>
      <c r="F125" s="13">
        <v>0</v>
      </c>
      <c r="G125" s="13">
        <v>0</v>
      </c>
      <c r="H125" s="13">
        <v>9000</v>
      </c>
      <c r="I125" s="13">
        <v>0</v>
      </c>
      <c r="J125" s="13">
        <v>0</v>
      </c>
    </row>
    <row r="126" spans="1:10" s="47" customFormat="1" ht="22.5" customHeight="1">
      <c r="A126" s="82" t="s">
        <v>116</v>
      </c>
      <c r="B126" s="83"/>
      <c r="C126" s="83"/>
      <c r="D126" s="84"/>
      <c r="E126" s="46">
        <f aca="true" t="shared" si="36" ref="E126:J126">E127+E134</f>
        <v>0</v>
      </c>
      <c r="F126" s="46">
        <f t="shared" si="36"/>
        <v>0</v>
      </c>
      <c r="G126" s="46">
        <f t="shared" si="36"/>
        <v>16500</v>
      </c>
      <c r="H126" s="46">
        <f t="shared" si="36"/>
        <v>16500</v>
      </c>
      <c r="I126" s="46">
        <f t="shared" si="36"/>
        <v>14450</v>
      </c>
      <c r="J126" s="46">
        <f t="shared" si="36"/>
        <v>14450</v>
      </c>
    </row>
    <row r="127" spans="1:10" ht="23.25" customHeight="1">
      <c r="A127" s="5">
        <v>852</v>
      </c>
      <c r="B127" s="5"/>
      <c r="C127" s="5"/>
      <c r="D127" s="6" t="s">
        <v>98</v>
      </c>
      <c r="E127" s="7">
        <f aca="true" t="shared" si="37" ref="E127:J127">E128</f>
        <v>0</v>
      </c>
      <c r="F127" s="7">
        <f t="shared" si="37"/>
        <v>0</v>
      </c>
      <c r="G127" s="7">
        <f t="shared" si="37"/>
        <v>1800</v>
      </c>
      <c r="H127" s="7">
        <f t="shared" si="37"/>
        <v>1800</v>
      </c>
      <c r="I127" s="7">
        <f t="shared" si="37"/>
        <v>0</v>
      </c>
      <c r="J127" s="7">
        <f t="shared" si="37"/>
        <v>0</v>
      </c>
    </row>
    <row r="128" spans="1:10" ht="21.75" customHeight="1">
      <c r="A128" s="8"/>
      <c r="B128" s="8">
        <v>85218</v>
      </c>
      <c r="C128" s="8"/>
      <c r="D128" s="9" t="s">
        <v>101</v>
      </c>
      <c r="E128" s="10">
        <f aca="true" t="shared" si="38" ref="E128:J128">SUM(E129:E133)</f>
        <v>0</v>
      </c>
      <c r="F128" s="10">
        <f t="shared" si="38"/>
        <v>0</v>
      </c>
      <c r="G128" s="10">
        <f t="shared" si="38"/>
        <v>1800</v>
      </c>
      <c r="H128" s="10">
        <f t="shared" si="38"/>
        <v>1800</v>
      </c>
      <c r="I128" s="10">
        <f t="shared" si="38"/>
        <v>0</v>
      </c>
      <c r="J128" s="10">
        <f t="shared" si="38"/>
        <v>0</v>
      </c>
    </row>
    <row r="129" spans="1:10" ht="21" customHeight="1">
      <c r="A129" s="8"/>
      <c r="B129" s="8"/>
      <c r="C129" s="11">
        <v>4110</v>
      </c>
      <c r="D129" s="12" t="s">
        <v>91</v>
      </c>
      <c r="E129" s="13">
        <v>0</v>
      </c>
      <c r="F129" s="13">
        <v>0</v>
      </c>
      <c r="G129" s="13">
        <v>500</v>
      </c>
      <c r="H129" s="13">
        <v>0</v>
      </c>
      <c r="I129" s="13">
        <v>0</v>
      </c>
      <c r="J129" s="13">
        <v>0</v>
      </c>
    </row>
    <row r="130" spans="1:10" ht="21" customHeight="1">
      <c r="A130" s="8"/>
      <c r="B130" s="8"/>
      <c r="C130" s="11">
        <v>4120</v>
      </c>
      <c r="D130" s="12" t="s">
        <v>82</v>
      </c>
      <c r="E130" s="13">
        <v>0</v>
      </c>
      <c r="F130" s="13">
        <v>0</v>
      </c>
      <c r="G130" s="13">
        <v>0</v>
      </c>
      <c r="H130" s="13">
        <v>500</v>
      </c>
      <c r="I130" s="13">
        <v>0</v>
      </c>
      <c r="J130" s="13">
        <v>0</v>
      </c>
    </row>
    <row r="131" spans="1:10" ht="49.5" customHeight="1">
      <c r="A131" s="8"/>
      <c r="B131" s="8"/>
      <c r="C131" s="11">
        <v>4370</v>
      </c>
      <c r="D131" s="12" t="s">
        <v>84</v>
      </c>
      <c r="E131" s="13">
        <v>0</v>
      </c>
      <c r="F131" s="13">
        <v>0</v>
      </c>
      <c r="G131" s="13">
        <v>0</v>
      </c>
      <c r="H131" s="13">
        <v>1000</v>
      </c>
      <c r="I131" s="13">
        <v>0</v>
      </c>
      <c r="J131" s="13">
        <v>0</v>
      </c>
    </row>
    <row r="132" spans="1:10" ht="21" customHeight="1">
      <c r="A132" s="8"/>
      <c r="B132" s="8"/>
      <c r="C132" s="11">
        <v>4430</v>
      </c>
      <c r="D132" s="12" t="s">
        <v>80</v>
      </c>
      <c r="E132" s="13">
        <v>0</v>
      </c>
      <c r="F132" s="13">
        <v>0</v>
      </c>
      <c r="G132" s="13">
        <v>0</v>
      </c>
      <c r="H132" s="13">
        <v>300</v>
      </c>
      <c r="I132" s="13">
        <v>0</v>
      </c>
      <c r="J132" s="13">
        <v>0</v>
      </c>
    </row>
    <row r="133" spans="1:10" ht="31.5" customHeight="1">
      <c r="A133" s="8"/>
      <c r="B133" s="8"/>
      <c r="C133" s="11">
        <v>4750</v>
      </c>
      <c r="D133" s="12" t="s">
        <v>102</v>
      </c>
      <c r="E133" s="13">
        <v>0</v>
      </c>
      <c r="F133" s="13">
        <v>0</v>
      </c>
      <c r="G133" s="13">
        <v>1300</v>
      </c>
      <c r="H133" s="13">
        <v>0</v>
      </c>
      <c r="I133" s="13">
        <v>0</v>
      </c>
      <c r="J133" s="13">
        <v>0</v>
      </c>
    </row>
    <row r="134" spans="1:10" ht="32.25" customHeight="1">
      <c r="A134" s="5">
        <v>853</v>
      </c>
      <c r="B134" s="5"/>
      <c r="C134" s="5"/>
      <c r="D134" s="6" t="s">
        <v>135</v>
      </c>
      <c r="E134" s="7">
        <f aca="true" t="shared" si="39" ref="E134:J134">E135</f>
        <v>0</v>
      </c>
      <c r="F134" s="7">
        <f t="shared" si="39"/>
        <v>0</v>
      </c>
      <c r="G134" s="7">
        <f t="shared" si="39"/>
        <v>14700</v>
      </c>
      <c r="H134" s="7">
        <f t="shared" si="39"/>
        <v>14700</v>
      </c>
      <c r="I134" s="7">
        <f t="shared" si="39"/>
        <v>14450</v>
      </c>
      <c r="J134" s="7">
        <f t="shared" si="39"/>
        <v>14450</v>
      </c>
    </row>
    <row r="135" spans="1:10" ht="30" customHeight="1">
      <c r="A135" s="8"/>
      <c r="B135" s="8">
        <v>85321</v>
      </c>
      <c r="C135" s="8"/>
      <c r="D135" s="9" t="s">
        <v>103</v>
      </c>
      <c r="E135" s="10">
        <f aca="true" t="shared" si="40" ref="E135:J135">SUM(E136:E144)</f>
        <v>0</v>
      </c>
      <c r="F135" s="10">
        <f t="shared" si="40"/>
        <v>0</v>
      </c>
      <c r="G135" s="10">
        <f t="shared" si="40"/>
        <v>14700</v>
      </c>
      <c r="H135" s="10">
        <f t="shared" si="40"/>
        <v>14700</v>
      </c>
      <c r="I135" s="10">
        <f t="shared" si="40"/>
        <v>14450</v>
      </c>
      <c r="J135" s="10">
        <f t="shared" si="40"/>
        <v>14450</v>
      </c>
    </row>
    <row r="136" spans="1:10" ht="21" customHeight="1">
      <c r="A136" s="8"/>
      <c r="B136" s="8"/>
      <c r="C136" s="11">
        <v>4010</v>
      </c>
      <c r="D136" s="12" t="s">
        <v>15</v>
      </c>
      <c r="E136" s="13">
        <v>0</v>
      </c>
      <c r="F136" s="13">
        <v>0</v>
      </c>
      <c r="G136" s="13">
        <v>2500</v>
      </c>
      <c r="H136" s="13">
        <v>0</v>
      </c>
      <c r="I136" s="13">
        <v>2500</v>
      </c>
      <c r="J136" s="13">
        <v>0</v>
      </c>
    </row>
    <row r="137" spans="1:10" ht="21" customHeight="1">
      <c r="A137" s="8"/>
      <c r="B137" s="8"/>
      <c r="C137" s="11">
        <v>4110</v>
      </c>
      <c r="D137" s="12" t="s">
        <v>91</v>
      </c>
      <c r="E137" s="13">
        <v>0</v>
      </c>
      <c r="F137" s="13">
        <v>0</v>
      </c>
      <c r="G137" s="13">
        <v>1000</v>
      </c>
      <c r="H137" s="13">
        <v>0</v>
      </c>
      <c r="I137" s="13">
        <v>1000</v>
      </c>
      <c r="J137" s="13">
        <v>0</v>
      </c>
    </row>
    <row r="138" spans="1:10" ht="21" customHeight="1">
      <c r="A138" s="8"/>
      <c r="B138" s="8"/>
      <c r="C138" s="11">
        <v>4120</v>
      </c>
      <c r="D138" s="12" t="s">
        <v>82</v>
      </c>
      <c r="E138" s="13">
        <v>0</v>
      </c>
      <c r="F138" s="13">
        <v>0</v>
      </c>
      <c r="G138" s="13">
        <v>200</v>
      </c>
      <c r="H138" s="13">
        <v>0</v>
      </c>
      <c r="I138" s="13">
        <v>200</v>
      </c>
      <c r="J138" s="13">
        <v>0</v>
      </c>
    </row>
    <row r="139" spans="1:10" ht="21" customHeight="1">
      <c r="A139" s="8"/>
      <c r="B139" s="8"/>
      <c r="C139" s="11">
        <v>4170</v>
      </c>
      <c r="D139" s="12" t="s">
        <v>104</v>
      </c>
      <c r="E139" s="13">
        <v>0</v>
      </c>
      <c r="F139" s="13">
        <v>0</v>
      </c>
      <c r="G139" s="13">
        <v>0</v>
      </c>
      <c r="H139" s="13">
        <v>13740</v>
      </c>
      <c r="I139" s="13">
        <v>0</v>
      </c>
      <c r="J139" s="13">
        <v>13740</v>
      </c>
    </row>
    <row r="140" spans="1:10" ht="21" customHeight="1">
      <c r="A140" s="8"/>
      <c r="B140" s="8"/>
      <c r="C140" s="11">
        <v>4280</v>
      </c>
      <c r="D140" s="12" t="s">
        <v>39</v>
      </c>
      <c r="E140" s="13">
        <v>0</v>
      </c>
      <c r="F140" s="13">
        <v>0</v>
      </c>
      <c r="G140" s="13">
        <v>0</v>
      </c>
      <c r="H140" s="13">
        <v>130</v>
      </c>
      <c r="I140" s="13">
        <v>0</v>
      </c>
      <c r="J140" s="13">
        <v>130</v>
      </c>
    </row>
    <row r="141" spans="1:10" ht="21" customHeight="1">
      <c r="A141" s="8"/>
      <c r="B141" s="8"/>
      <c r="C141" s="11">
        <v>4300</v>
      </c>
      <c r="D141" s="12" t="s">
        <v>11</v>
      </c>
      <c r="E141" s="13">
        <v>0</v>
      </c>
      <c r="F141" s="13">
        <v>0</v>
      </c>
      <c r="G141" s="13">
        <v>11000</v>
      </c>
      <c r="H141" s="13">
        <v>0</v>
      </c>
      <c r="I141" s="13">
        <v>10750</v>
      </c>
      <c r="J141" s="13">
        <v>0</v>
      </c>
    </row>
    <row r="142" spans="1:10" ht="49.5" customHeight="1">
      <c r="A142" s="8"/>
      <c r="B142" s="8"/>
      <c r="C142" s="11">
        <v>4370</v>
      </c>
      <c r="D142" s="12" t="s">
        <v>84</v>
      </c>
      <c r="E142" s="13">
        <v>0</v>
      </c>
      <c r="F142" s="13">
        <v>0</v>
      </c>
      <c r="G142" s="13">
        <v>0</v>
      </c>
      <c r="H142" s="13">
        <v>250</v>
      </c>
      <c r="I142" s="13">
        <v>0</v>
      </c>
      <c r="J142" s="13">
        <v>250</v>
      </c>
    </row>
    <row r="143" spans="1:10" ht="21" customHeight="1">
      <c r="A143" s="8"/>
      <c r="B143" s="8"/>
      <c r="C143" s="11">
        <v>4410</v>
      </c>
      <c r="D143" s="12" t="s">
        <v>33</v>
      </c>
      <c r="E143" s="13">
        <v>0</v>
      </c>
      <c r="F143" s="13">
        <v>0</v>
      </c>
      <c r="G143" s="13">
        <v>0</v>
      </c>
      <c r="H143" s="13">
        <v>380</v>
      </c>
      <c r="I143" s="13">
        <v>0</v>
      </c>
      <c r="J143" s="13">
        <v>130</v>
      </c>
    </row>
    <row r="144" spans="1:10" ht="33" customHeight="1">
      <c r="A144" s="8"/>
      <c r="B144" s="8"/>
      <c r="C144" s="11">
        <v>4440</v>
      </c>
      <c r="D144" s="12" t="s">
        <v>105</v>
      </c>
      <c r="E144" s="13">
        <v>0</v>
      </c>
      <c r="F144" s="13">
        <v>0</v>
      </c>
      <c r="G144" s="13">
        <v>0</v>
      </c>
      <c r="H144" s="13">
        <v>200</v>
      </c>
      <c r="I144" s="13">
        <v>0</v>
      </c>
      <c r="J144" s="13">
        <v>200</v>
      </c>
    </row>
    <row r="145" spans="1:10" s="47" customFormat="1" ht="22.5" customHeight="1">
      <c r="A145" s="82" t="s">
        <v>126</v>
      </c>
      <c r="B145" s="83"/>
      <c r="C145" s="83"/>
      <c r="D145" s="84"/>
      <c r="E145" s="46">
        <f aca="true" t="shared" si="41" ref="E145:J146">E146</f>
        <v>0</v>
      </c>
      <c r="F145" s="46">
        <f t="shared" si="41"/>
        <v>0</v>
      </c>
      <c r="G145" s="46">
        <f t="shared" si="41"/>
        <v>23800</v>
      </c>
      <c r="H145" s="46">
        <f t="shared" si="41"/>
        <v>23800</v>
      </c>
      <c r="I145" s="46">
        <f t="shared" si="41"/>
        <v>0</v>
      </c>
      <c r="J145" s="46">
        <f t="shared" si="41"/>
        <v>0</v>
      </c>
    </row>
    <row r="146" spans="1:10" ht="32.25" customHeight="1">
      <c r="A146" s="5">
        <v>853</v>
      </c>
      <c r="B146" s="5"/>
      <c r="C146" s="5"/>
      <c r="D146" s="6" t="s">
        <v>135</v>
      </c>
      <c r="E146" s="7">
        <f t="shared" si="41"/>
        <v>0</v>
      </c>
      <c r="F146" s="7">
        <f t="shared" si="41"/>
        <v>0</v>
      </c>
      <c r="G146" s="7">
        <f t="shared" si="41"/>
        <v>23800</v>
      </c>
      <c r="H146" s="7">
        <f t="shared" si="41"/>
        <v>23800</v>
      </c>
      <c r="I146" s="7">
        <f t="shared" si="41"/>
        <v>0</v>
      </c>
      <c r="J146" s="7">
        <f t="shared" si="41"/>
        <v>0</v>
      </c>
    </row>
    <row r="147" spans="1:10" ht="24" customHeight="1">
      <c r="A147" s="8"/>
      <c r="B147" s="8">
        <v>85333</v>
      </c>
      <c r="C147" s="8"/>
      <c r="D147" s="9" t="s">
        <v>122</v>
      </c>
      <c r="E147" s="10">
        <f aca="true" t="shared" si="42" ref="E147:J147">SUM(E148:E154)</f>
        <v>0</v>
      </c>
      <c r="F147" s="10">
        <f t="shared" si="42"/>
        <v>0</v>
      </c>
      <c r="G147" s="10">
        <f t="shared" si="42"/>
        <v>23800</v>
      </c>
      <c r="H147" s="10">
        <f t="shared" si="42"/>
        <v>23800</v>
      </c>
      <c r="I147" s="10">
        <f t="shared" si="42"/>
        <v>0</v>
      </c>
      <c r="J147" s="10">
        <f t="shared" si="42"/>
        <v>0</v>
      </c>
    </row>
    <row r="148" spans="1:10" ht="21" customHeight="1">
      <c r="A148" s="8"/>
      <c r="B148" s="8"/>
      <c r="C148" s="11">
        <v>4010</v>
      </c>
      <c r="D148" s="12" t="s">
        <v>15</v>
      </c>
      <c r="E148" s="13">
        <v>0</v>
      </c>
      <c r="F148" s="13">
        <v>0</v>
      </c>
      <c r="G148" s="13">
        <v>22000</v>
      </c>
      <c r="H148" s="13">
        <v>0</v>
      </c>
      <c r="I148" s="13">
        <v>0</v>
      </c>
      <c r="J148" s="13">
        <v>0</v>
      </c>
    </row>
    <row r="149" spans="1:10" ht="21" customHeight="1">
      <c r="A149" s="8"/>
      <c r="B149" s="8"/>
      <c r="C149" s="11">
        <v>4110</v>
      </c>
      <c r="D149" s="12" t="s">
        <v>91</v>
      </c>
      <c r="E149" s="13">
        <v>0</v>
      </c>
      <c r="F149" s="13">
        <v>0</v>
      </c>
      <c r="G149" s="13">
        <v>0</v>
      </c>
      <c r="H149" s="13">
        <v>17000</v>
      </c>
      <c r="I149" s="13">
        <v>0</v>
      </c>
      <c r="J149" s="13">
        <v>0</v>
      </c>
    </row>
    <row r="150" spans="1:10" ht="21" customHeight="1">
      <c r="A150" s="8"/>
      <c r="B150" s="8"/>
      <c r="C150" s="11">
        <v>4120</v>
      </c>
      <c r="D150" s="12" t="s">
        <v>82</v>
      </c>
      <c r="E150" s="13">
        <v>0</v>
      </c>
      <c r="F150" s="13">
        <v>0</v>
      </c>
      <c r="G150" s="13">
        <v>0</v>
      </c>
      <c r="H150" s="13">
        <v>5000</v>
      </c>
      <c r="I150" s="13">
        <v>0</v>
      </c>
      <c r="J150" s="13">
        <v>0</v>
      </c>
    </row>
    <row r="151" spans="1:10" ht="32.25" customHeight="1">
      <c r="A151" s="8"/>
      <c r="B151" s="8"/>
      <c r="C151" s="11">
        <v>4140</v>
      </c>
      <c r="D151" s="12" t="s">
        <v>123</v>
      </c>
      <c r="E151" s="13">
        <v>0</v>
      </c>
      <c r="F151" s="13">
        <v>0</v>
      </c>
      <c r="G151" s="13">
        <v>600</v>
      </c>
      <c r="H151" s="13">
        <v>0</v>
      </c>
      <c r="I151" s="13">
        <v>0</v>
      </c>
      <c r="J151" s="13">
        <v>0</v>
      </c>
    </row>
    <row r="152" spans="1:10" ht="21" customHeight="1">
      <c r="A152" s="8"/>
      <c r="B152" s="8"/>
      <c r="C152" s="11">
        <v>4170</v>
      </c>
      <c r="D152" s="12" t="s">
        <v>104</v>
      </c>
      <c r="E152" s="13">
        <v>0</v>
      </c>
      <c r="F152" s="13">
        <v>0</v>
      </c>
      <c r="G152" s="13">
        <v>0</v>
      </c>
      <c r="H152" s="13">
        <v>800</v>
      </c>
      <c r="I152" s="13">
        <v>0</v>
      </c>
      <c r="J152" s="13">
        <v>0</v>
      </c>
    </row>
    <row r="153" spans="1:10" ht="21" customHeight="1">
      <c r="A153" s="8"/>
      <c r="B153" s="8"/>
      <c r="C153" s="11">
        <v>4260</v>
      </c>
      <c r="D153" s="12" t="s">
        <v>16</v>
      </c>
      <c r="E153" s="13">
        <v>0</v>
      </c>
      <c r="F153" s="13">
        <v>0</v>
      </c>
      <c r="G153" s="13">
        <v>0</v>
      </c>
      <c r="H153" s="13">
        <v>1000</v>
      </c>
      <c r="I153" s="13">
        <v>0</v>
      </c>
      <c r="J153" s="13">
        <v>0</v>
      </c>
    </row>
    <row r="154" spans="1:10" ht="20.25" customHeight="1">
      <c r="A154" s="8"/>
      <c r="B154" s="8"/>
      <c r="C154" s="11">
        <v>4270</v>
      </c>
      <c r="D154" s="12" t="s">
        <v>79</v>
      </c>
      <c r="E154" s="13">
        <v>0</v>
      </c>
      <c r="F154" s="13">
        <v>0</v>
      </c>
      <c r="G154" s="13">
        <v>1200</v>
      </c>
      <c r="H154" s="13">
        <v>0</v>
      </c>
      <c r="I154" s="13">
        <v>0</v>
      </c>
      <c r="J154" s="13">
        <v>0</v>
      </c>
    </row>
    <row r="155" spans="1:10" s="47" customFormat="1" ht="22.5" customHeight="1">
      <c r="A155" s="82" t="s">
        <v>117</v>
      </c>
      <c r="B155" s="83"/>
      <c r="C155" s="83"/>
      <c r="D155" s="84"/>
      <c r="E155" s="46">
        <f aca="true" t="shared" si="43" ref="E155:J155">E156</f>
        <v>0</v>
      </c>
      <c r="F155" s="46">
        <f t="shared" si="43"/>
        <v>0</v>
      </c>
      <c r="G155" s="46">
        <f t="shared" si="43"/>
        <v>1450</v>
      </c>
      <c r="H155" s="46">
        <f t="shared" si="43"/>
        <v>1450</v>
      </c>
      <c r="I155" s="46">
        <f t="shared" si="43"/>
        <v>0</v>
      </c>
      <c r="J155" s="46">
        <f t="shared" si="43"/>
        <v>0</v>
      </c>
    </row>
    <row r="156" spans="1:10" ht="22.5" customHeight="1">
      <c r="A156" s="5">
        <v>854</v>
      </c>
      <c r="B156" s="5"/>
      <c r="C156" s="5"/>
      <c r="D156" s="6" t="s">
        <v>34</v>
      </c>
      <c r="E156" s="7">
        <f aca="true" t="shared" si="44" ref="E156:J156">E157</f>
        <v>0</v>
      </c>
      <c r="F156" s="7">
        <f t="shared" si="44"/>
        <v>0</v>
      </c>
      <c r="G156" s="7">
        <f t="shared" si="44"/>
        <v>1450</v>
      </c>
      <c r="H156" s="7">
        <f t="shared" si="44"/>
        <v>1450</v>
      </c>
      <c r="I156" s="7">
        <f t="shared" si="44"/>
        <v>0</v>
      </c>
      <c r="J156" s="7">
        <f t="shared" si="44"/>
        <v>0</v>
      </c>
    </row>
    <row r="157" spans="1:10" ht="31.5" customHeight="1">
      <c r="A157" s="8"/>
      <c r="B157" s="8">
        <v>85406</v>
      </c>
      <c r="C157" s="8"/>
      <c r="D157" s="9" t="s">
        <v>106</v>
      </c>
      <c r="E157" s="10">
        <f aca="true" t="shared" si="45" ref="E157:J157">SUM(E158:E163)</f>
        <v>0</v>
      </c>
      <c r="F157" s="10">
        <f t="shared" si="45"/>
        <v>0</v>
      </c>
      <c r="G157" s="10">
        <f t="shared" si="45"/>
        <v>1450</v>
      </c>
      <c r="H157" s="10">
        <f t="shared" si="45"/>
        <v>1450</v>
      </c>
      <c r="I157" s="10">
        <f t="shared" si="45"/>
        <v>0</v>
      </c>
      <c r="J157" s="10">
        <f t="shared" si="45"/>
        <v>0</v>
      </c>
    </row>
    <row r="158" spans="1:10" ht="20.25" customHeight="1">
      <c r="A158" s="8"/>
      <c r="B158" s="8"/>
      <c r="C158" s="11">
        <v>4210</v>
      </c>
      <c r="D158" s="12" t="s">
        <v>37</v>
      </c>
      <c r="E158" s="13">
        <v>0</v>
      </c>
      <c r="F158" s="13">
        <v>0</v>
      </c>
      <c r="G158" s="13">
        <v>1050</v>
      </c>
      <c r="H158" s="13">
        <v>0</v>
      </c>
      <c r="I158" s="13">
        <v>0</v>
      </c>
      <c r="J158" s="13">
        <v>0</v>
      </c>
    </row>
    <row r="159" spans="1:10" ht="17.25" customHeight="1">
      <c r="A159" s="8"/>
      <c r="B159" s="8"/>
      <c r="C159" s="11">
        <v>4280</v>
      </c>
      <c r="D159" s="12" t="s">
        <v>39</v>
      </c>
      <c r="E159" s="13">
        <v>0</v>
      </c>
      <c r="F159" s="13">
        <v>0</v>
      </c>
      <c r="G159" s="13">
        <v>0</v>
      </c>
      <c r="H159" s="13">
        <v>300</v>
      </c>
      <c r="I159" s="13">
        <v>0</v>
      </c>
      <c r="J159" s="13">
        <v>0</v>
      </c>
    </row>
    <row r="160" spans="1:10" ht="17.25" customHeight="1">
      <c r="A160" s="8"/>
      <c r="B160" s="8"/>
      <c r="C160" s="11">
        <v>4300</v>
      </c>
      <c r="D160" s="12" t="s">
        <v>11</v>
      </c>
      <c r="E160" s="13">
        <v>0</v>
      </c>
      <c r="F160" s="13">
        <v>0</v>
      </c>
      <c r="G160" s="13">
        <v>400</v>
      </c>
      <c r="H160" s="13">
        <v>0</v>
      </c>
      <c r="I160" s="13">
        <v>0</v>
      </c>
      <c r="J160" s="13">
        <v>0</v>
      </c>
    </row>
    <row r="161" spans="1:10" ht="50.25" customHeight="1">
      <c r="A161" s="8"/>
      <c r="B161" s="8"/>
      <c r="C161" s="11">
        <v>4370</v>
      </c>
      <c r="D161" s="12" t="s">
        <v>84</v>
      </c>
      <c r="E161" s="13">
        <v>0</v>
      </c>
      <c r="F161" s="13">
        <v>0</v>
      </c>
      <c r="G161" s="13">
        <v>0</v>
      </c>
      <c r="H161" s="13">
        <v>150</v>
      </c>
      <c r="I161" s="13">
        <v>0</v>
      </c>
      <c r="J161" s="13">
        <v>0</v>
      </c>
    </row>
    <row r="162" spans="1:10" ht="17.25" customHeight="1">
      <c r="A162" s="8"/>
      <c r="B162" s="8"/>
      <c r="C162" s="11">
        <v>4410</v>
      </c>
      <c r="D162" s="12" t="s">
        <v>33</v>
      </c>
      <c r="E162" s="13">
        <v>0</v>
      </c>
      <c r="F162" s="13">
        <v>0</v>
      </c>
      <c r="G162" s="13">
        <v>0</v>
      </c>
      <c r="H162" s="13">
        <v>400</v>
      </c>
      <c r="I162" s="13">
        <v>0</v>
      </c>
      <c r="J162" s="13">
        <v>0</v>
      </c>
    </row>
    <row r="163" spans="1:10" ht="35.25" customHeight="1">
      <c r="A163" s="8"/>
      <c r="B163" s="8"/>
      <c r="C163" s="11">
        <v>4750</v>
      </c>
      <c r="D163" s="12" t="s">
        <v>102</v>
      </c>
      <c r="E163" s="13">
        <v>0</v>
      </c>
      <c r="F163" s="13">
        <v>0</v>
      </c>
      <c r="G163" s="13">
        <v>0</v>
      </c>
      <c r="H163" s="13">
        <v>600</v>
      </c>
      <c r="I163" s="13">
        <v>0</v>
      </c>
      <c r="J163" s="13">
        <v>0</v>
      </c>
    </row>
    <row r="164" spans="1:11" ht="16.5" customHeight="1">
      <c r="A164" s="72" t="s">
        <v>17</v>
      </c>
      <c r="B164" s="72"/>
      <c r="C164" s="72"/>
      <c r="D164" s="72"/>
      <c r="E164" s="14">
        <f aca="true" t="shared" si="46" ref="E164:J164">E6+E35+E56+E71+E76+E93+E98+E115+E126+E155+E19+E121+E145+E107</f>
        <v>0</v>
      </c>
      <c r="F164" s="14">
        <f t="shared" si="46"/>
        <v>0</v>
      </c>
      <c r="G164" s="14">
        <f t="shared" si="46"/>
        <v>202155</v>
      </c>
      <c r="H164" s="14">
        <f t="shared" si="46"/>
        <v>202155</v>
      </c>
      <c r="I164" s="14">
        <f t="shared" si="46"/>
        <v>78596</v>
      </c>
      <c r="J164" s="14">
        <f t="shared" si="46"/>
        <v>78596</v>
      </c>
      <c r="K164" s="15"/>
    </row>
    <row r="165" spans="1:11" ht="17.25" customHeight="1">
      <c r="A165" s="73" t="s">
        <v>18</v>
      </c>
      <c r="B165" s="74"/>
      <c r="C165" s="74"/>
      <c r="D165" s="74"/>
      <c r="E165" s="75">
        <f>E164-F164</f>
        <v>0</v>
      </c>
      <c r="F165" s="76"/>
      <c r="G165" s="75">
        <f>G164-H164</f>
        <v>0</v>
      </c>
      <c r="H165" s="76"/>
      <c r="I165" s="75">
        <f>I164-J164</f>
        <v>0</v>
      </c>
      <c r="J165" s="76"/>
      <c r="K165" s="15"/>
    </row>
    <row r="166" spans="1:10" ht="10.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s="21" customFormat="1" ht="15">
      <c r="A167" s="18"/>
      <c r="B167" s="19"/>
      <c r="C167" s="19"/>
      <c r="D167" s="20" t="s">
        <v>19</v>
      </c>
      <c r="E167" s="19"/>
      <c r="F167" s="19"/>
      <c r="G167" s="19"/>
      <c r="H167" s="19"/>
      <c r="I167" s="19"/>
      <c r="J167" s="19"/>
    </row>
    <row r="168" spans="1:10" s="21" customFormat="1" ht="15">
      <c r="A168" s="22"/>
      <c r="B168" s="23"/>
      <c r="C168" s="23"/>
      <c r="D168" s="23">
        <v>3020</v>
      </c>
      <c r="E168" s="24">
        <f aca="true" t="shared" si="47" ref="E168:J168">E22</f>
        <v>0</v>
      </c>
      <c r="F168" s="24">
        <f t="shared" si="47"/>
        <v>0</v>
      </c>
      <c r="G168" s="24">
        <f t="shared" si="47"/>
        <v>0</v>
      </c>
      <c r="H168" s="24">
        <f t="shared" si="47"/>
        <v>400</v>
      </c>
      <c r="I168" s="24">
        <f t="shared" si="47"/>
        <v>0</v>
      </c>
      <c r="J168" s="24">
        <f t="shared" si="47"/>
        <v>400</v>
      </c>
    </row>
    <row r="169" spans="1:10" s="21" customFormat="1" ht="15">
      <c r="A169" s="22"/>
      <c r="B169" s="23"/>
      <c r="C169" s="23"/>
      <c r="D169" s="23">
        <v>3030</v>
      </c>
      <c r="E169" s="24">
        <f aca="true" t="shared" si="48" ref="E169:J169">E17</f>
        <v>0</v>
      </c>
      <c r="F169" s="24">
        <f t="shared" si="48"/>
        <v>0</v>
      </c>
      <c r="G169" s="24">
        <f t="shared" si="48"/>
        <v>0</v>
      </c>
      <c r="H169" s="24">
        <f t="shared" si="48"/>
        <v>470</v>
      </c>
      <c r="I169" s="24">
        <f t="shared" si="48"/>
        <v>0</v>
      </c>
      <c r="J169" s="24">
        <f t="shared" si="48"/>
        <v>470</v>
      </c>
    </row>
    <row r="170" spans="1:10" s="21" customFormat="1" ht="15">
      <c r="A170" s="22"/>
      <c r="B170" s="23"/>
      <c r="C170" s="23"/>
      <c r="D170" s="23">
        <v>3070</v>
      </c>
      <c r="E170" s="24">
        <f aca="true" t="shared" si="49" ref="E170:J170">E38</f>
        <v>0</v>
      </c>
      <c r="F170" s="24">
        <f t="shared" si="49"/>
        <v>0</v>
      </c>
      <c r="G170" s="24">
        <f t="shared" si="49"/>
        <v>884</v>
      </c>
      <c r="H170" s="24">
        <f t="shared" si="49"/>
        <v>0</v>
      </c>
      <c r="I170" s="24">
        <f t="shared" si="49"/>
        <v>884</v>
      </c>
      <c r="J170" s="24">
        <f t="shared" si="49"/>
        <v>0</v>
      </c>
    </row>
    <row r="171" spans="1:10" s="21" customFormat="1" ht="15">
      <c r="A171" s="22"/>
      <c r="B171" s="23"/>
      <c r="C171" s="23"/>
      <c r="D171" s="23">
        <v>4010</v>
      </c>
      <c r="E171" s="24">
        <f aca="true" t="shared" si="50" ref="E171:J171">E59+E85+E96+E101+E136+E23+E124+E148</f>
        <v>0</v>
      </c>
      <c r="F171" s="24">
        <f t="shared" si="50"/>
        <v>0</v>
      </c>
      <c r="G171" s="24">
        <f t="shared" si="50"/>
        <v>45763</v>
      </c>
      <c r="H171" s="24">
        <f t="shared" si="50"/>
        <v>3000</v>
      </c>
      <c r="I171" s="24">
        <f t="shared" si="50"/>
        <v>2728</v>
      </c>
      <c r="J171" s="24">
        <f t="shared" si="50"/>
        <v>0</v>
      </c>
    </row>
    <row r="172" spans="1:10" s="21" customFormat="1" ht="15">
      <c r="A172" s="22"/>
      <c r="B172" s="23"/>
      <c r="C172" s="23"/>
      <c r="D172" s="23">
        <v>4020</v>
      </c>
      <c r="E172" s="24">
        <f aca="true" t="shared" si="51" ref="E172:J172">E24</f>
        <v>0</v>
      </c>
      <c r="F172" s="24">
        <f t="shared" si="51"/>
        <v>0</v>
      </c>
      <c r="G172" s="24">
        <f t="shared" si="51"/>
        <v>1289</v>
      </c>
      <c r="H172" s="24">
        <f t="shared" si="51"/>
        <v>0</v>
      </c>
      <c r="I172" s="24">
        <f t="shared" si="51"/>
        <v>1289</v>
      </c>
      <c r="J172" s="24">
        <f t="shared" si="51"/>
        <v>0</v>
      </c>
    </row>
    <row r="173" spans="1:10" s="21" customFormat="1" ht="15">
      <c r="A173" s="22"/>
      <c r="B173" s="23"/>
      <c r="C173" s="23"/>
      <c r="D173" s="23">
        <v>4050</v>
      </c>
      <c r="E173" s="24">
        <f aca="true" t="shared" si="52" ref="E173:J174">E39</f>
        <v>0</v>
      </c>
      <c r="F173" s="24">
        <f t="shared" si="52"/>
        <v>0</v>
      </c>
      <c r="G173" s="24">
        <f t="shared" si="52"/>
        <v>0</v>
      </c>
      <c r="H173" s="24">
        <f t="shared" si="52"/>
        <v>43100</v>
      </c>
      <c r="I173" s="24">
        <f t="shared" si="52"/>
        <v>0</v>
      </c>
      <c r="J173" s="24">
        <f t="shared" si="52"/>
        <v>43100</v>
      </c>
    </row>
    <row r="174" spans="1:10" s="21" customFormat="1" ht="15">
      <c r="A174" s="22"/>
      <c r="B174" s="23"/>
      <c r="C174" s="23"/>
      <c r="D174" s="23">
        <v>4060</v>
      </c>
      <c r="E174" s="24">
        <f t="shared" si="52"/>
        <v>0</v>
      </c>
      <c r="F174" s="24">
        <f t="shared" si="52"/>
        <v>0</v>
      </c>
      <c r="G174" s="24">
        <f t="shared" si="52"/>
        <v>14365</v>
      </c>
      <c r="H174" s="24">
        <f t="shared" si="52"/>
        <v>0</v>
      </c>
      <c r="I174" s="24">
        <f t="shared" si="52"/>
        <v>14365</v>
      </c>
      <c r="J174" s="24">
        <f t="shared" si="52"/>
        <v>0</v>
      </c>
    </row>
    <row r="175" spans="1:10" s="21" customFormat="1" ht="15">
      <c r="A175" s="22"/>
      <c r="B175" s="23"/>
      <c r="C175" s="23"/>
      <c r="D175" s="23">
        <v>4110</v>
      </c>
      <c r="E175" s="24">
        <f aca="true" t="shared" si="53" ref="E175:J175">E41+E86+E102+E129+E137+E25+E125+E149</f>
        <v>0</v>
      </c>
      <c r="F175" s="24">
        <f t="shared" si="53"/>
        <v>0</v>
      </c>
      <c r="G175" s="24">
        <f t="shared" si="53"/>
        <v>4500</v>
      </c>
      <c r="H175" s="24">
        <f t="shared" si="53"/>
        <v>26911</v>
      </c>
      <c r="I175" s="24">
        <f t="shared" si="53"/>
        <v>1000</v>
      </c>
      <c r="J175" s="24">
        <f t="shared" si="53"/>
        <v>911</v>
      </c>
    </row>
    <row r="176" spans="1:10" s="21" customFormat="1" ht="15">
      <c r="A176" s="22"/>
      <c r="B176" s="23"/>
      <c r="C176" s="23"/>
      <c r="D176" s="23">
        <v>4120</v>
      </c>
      <c r="E176" s="24">
        <f aca="true" t="shared" si="54" ref="E176:J176">E42+E60+E130+E138+E26+E150</f>
        <v>0</v>
      </c>
      <c r="F176" s="24">
        <f t="shared" si="54"/>
        <v>0</v>
      </c>
      <c r="G176" s="24">
        <f t="shared" si="54"/>
        <v>200</v>
      </c>
      <c r="H176" s="24">
        <f t="shared" si="54"/>
        <v>8220</v>
      </c>
      <c r="I176" s="24">
        <f t="shared" si="54"/>
        <v>200</v>
      </c>
      <c r="J176" s="24">
        <f t="shared" si="54"/>
        <v>685</v>
      </c>
    </row>
    <row r="177" spans="1:10" s="21" customFormat="1" ht="15">
      <c r="A177" s="22"/>
      <c r="B177" s="23"/>
      <c r="C177" s="23"/>
      <c r="D177" s="23">
        <v>4140</v>
      </c>
      <c r="E177" s="24">
        <f aca="true" t="shared" si="55" ref="E177:J177">E151</f>
        <v>0</v>
      </c>
      <c r="F177" s="24">
        <f t="shared" si="55"/>
        <v>0</v>
      </c>
      <c r="G177" s="24">
        <f t="shared" si="55"/>
        <v>600</v>
      </c>
      <c r="H177" s="24">
        <f t="shared" si="55"/>
        <v>0</v>
      </c>
      <c r="I177" s="24">
        <f t="shared" si="55"/>
        <v>0</v>
      </c>
      <c r="J177" s="24">
        <f t="shared" si="55"/>
        <v>0</v>
      </c>
    </row>
    <row r="178" spans="1:10" s="21" customFormat="1" ht="15">
      <c r="A178" s="22"/>
      <c r="B178" s="23"/>
      <c r="C178" s="23"/>
      <c r="D178" s="23">
        <v>4170</v>
      </c>
      <c r="E178" s="24">
        <f aca="true" t="shared" si="56" ref="E178:J178">E139+E152</f>
        <v>0</v>
      </c>
      <c r="F178" s="24">
        <f t="shared" si="56"/>
        <v>0</v>
      </c>
      <c r="G178" s="24">
        <f t="shared" si="56"/>
        <v>0</v>
      </c>
      <c r="H178" s="24">
        <f t="shared" si="56"/>
        <v>14540</v>
      </c>
      <c r="I178" s="24">
        <f t="shared" si="56"/>
        <v>0</v>
      </c>
      <c r="J178" s="24">
        <f t="shared" si="56"/>
        <v>13740</v>
      </c>
    </row>
    <row r="179" spans="1:10" s="21" customFormat="1" ht="15">
      <c r="A179" s="22"/>
      <c r="B179" s="23"/>
      <c r="C179" s="23"/>
      <c r="D179" s="23">
        <v>4180</v>
      </c>
      <c r="E179" s="24">
        <f aca="true" t="shared" si="57" ref="E179:J179">E43</f>
        <v>0</v>
      </c>
      <c r="F179" s="24">
        <f t="shared" si="57"/>
        <v>0</v>
      </c>
      <c r="G179" s="24">
        <f t="shared" si="57"/>
        <v>0</v>
      </c>
      <c r="H179" s="24">
        <f t="shared" si="57"/>
        <v>619</v>
      </c>
      <c r="I179" s="24">
        <f t="shared" si="57"/>
        <v>0</v>
      </c>
      <c r="J179" s="24">
        <f t="shared" si="57"/>
        <v>619</v>
      </c>
    </row>
    <row r="180" spans="1:10" s="21" customFormat="1" ht="15">
      <c r="A180" s="22"/>
      <c r="B180" s="23"/>
      <c r="C180" s="23"/>
      <c r="D180" s="23">
        <v>4210</v>
      </c>
      <c r="E180" s="24">
        <f aca="true" t="shared" si="58" ref="E180:J180">E44+E61+E68+E105+E158+E27+E110</f>
        <v>0</v>
      </c>
      <c r="F180" s="24">
        <f t="shared" si="58"/>
        <v>0</v>
      </c>
      <c r="G180" s="24">
        <f t="shared" si="58"/>
        <v>46292</v>
      </c>
      <c r="H180" s="24">
        <f t="shared" si="58"/>
        <v>400</v>
      </c>
      <c r="I180" s="24">
        <f t="shared" si="58"/>
        <v>38188</v>
      </c>
      <c r="J180" s="24">
        <f t="shared" si="58"/>
        <v>0</v>
      </c>
    </row>
    <row r="181" spans="1:10" s="21" customFormat="1" ht="15">
      <c r="A181" s="22"/>
      <c r="B181" s="23"/>
      <c r="C181" s="23"/>
      <c r="D181" s="23">
        <v>4240</v>
      </c>
      <c r="E181" s="24">
        <f aca="true" t="shared" si="59" ref="E181:J181">E10+E45+E87+E90</f>
        <v>0</v>
      </c>
      <c r="F181" s="24">
        <f t="shared" si="59"/>
        <v>0</v>
      </c>
      <c r="G181" s="24">
        <f t="shared" si="59"/>
        <v>5000</v>
      </c>
      <c r="H181" s="24">
        <f t="shared" si="59"/>
        <v>1000</v>
      </c>
      <c r="I181" s="24">
        <f t="shared" si="59"/>
        <v>0</v>
      </c>
      <c r="J181" s="24">
        <f t="shared" si="59"/>
        <v>1000</v>
      </c>
    </row>
    <row r="182" spans="1:10" s="21" customFormat="1" ht="15">
      <c r="A182" s="22"/>
      <c r="B182" s="23"/>
      <c r="C182" s="23"/>
      <c r="D182" s="23">
        <v>4260</v>
      </c>
      <c r="E182" s="24">
        <f aca="true" t="shared" si="60" ref="E182:J182">E11+E46+E74+E88+E97+E153</f>
        <v>0</v>
      </c>
      <c r="F182" s="24">
        <f t="shared" si="60"/>
        <v>0</v>
      </c>
      <c r="G182" s="24">
        <f t="shared" si="60"/>
        <v>37000</v>
      </c>
      <c r="H182" s="24">
        <f t="shared" si="60"/>
        <v>15900</v>
      </c>
      <c r="I182" s="24">
        <f t="shared" si="60"/>
        <v>7000</v>
      </c>
      <c r="J182" s="24">
        <f t="shared" si="60"/>
        <v>0</v>
      </c>
    </row>
    <row r="183" spans="1:10" s="21" customFormat="1" ht="15">
      <c r="A183" s="22"/>
      <c r="B183" s="23"/>
      <c r="C183" s="23"/>
      <c r="D183" s="23">
        <v>4270</v>
      </c>
      <c r="E183" s="24">
        <f aca="true" t="shared" si="61" ref="E183:J183">E12+E47+E154</f>
        <v>0</v>
      </c>
      <c r="F183" s="24">
        <f t="shared" si="61"/>
        <v>0</v>
      </c>
      <c r="G183" s="24">
        <f t="shared" si="61"/>
        <v>1200</v>
      </c>
      <c r="H183" s="24">
        <f t="shared" si="61"/>
        <v>18000</v>
      </c>
      <c r="I183" s="24">
        <f t="shared" si="61"/>
        <v>0</v>
      </c>
      <c r="J183" s="24">
        <f t="shared" si="61"/>
        <v>2000</v>
      </c>
    </row>
    <row r="184" spans="1:10" s="21" customFormat="1" ht="15">
      <c r="A184" s="22"/>
      <c r="B184" s="23"/>
      <c r="C184" s="23"/>
      <c r="D184" s="23">
        <v>4280</v>
      </c>
      <c r="E184" s="24">
        <f aca="true" t="shared" si="62" ref="E184:J184">E62+E69+E79+E140+E159+E28+E111</f>
        <v>0</v>
      </c>
      <c r="F184" s="24">
        <f t="shared" si="62"/>
        <v>0</v>
      </c>
      <c r="G184" s="24">
        <f t="shared" si="62"/>
        <v>0</v>
      </c>
      <c r="H184" s="24">
        <f t="shared" si="62"/>
        <v>2017</v>
      </c>
      <c r="I184" s="24">
        <f t="shared" si="62"/>
        <v>0</v>
      </c>
      <c r="J184" s="24">
        <f t="shared" si="62"/>
        <v>215</v>
      </c>
    </row>
    <row r="185" spans="1:10" s="21" customFormat="1" ht="15">
      <c r="A185" s="22"/>
      <c r="B185" s="23"/>
      <c r="C185" s="23"/>
      <c r="D185" s="23">
        <v>4300</v>
      </c>
      <c r="E185" s="24">
        <f aca="true" t="shared" si="63" ref="E185:J185">E48+E63+E75+E118+E141+E160+E18</f>
        <v>0</v>
      </c>
      <c r="F185" s="24">
        <f t="shared" si="63"/>
        <v>0</v>
      </c>
      <c r="G185" s="24">
        <f t="shared" si="63"/>
        <v>14370</v>
      </c>
      <c r="H185" s="24">
        <f t="shared" si="63"/>
        <v>29468</v>
      </c>
      <c r="I185" s="24">
        <f t="shared" si="63"/>
        <v>11220</v>
      </c>
      <c r="J185" s="24">
        <f t="shared" si="63"/>
        <v>4598</v>
      </c>
    </row>
    <row r="186" spans="1:10" s="21" customFormat="1" ht="15">
      <c r="A186" s="22"/>
      <c r="B186" s="23"/>
      <c r="C186" s="23"/>
      <c r="D186" s="23">
        <v>4350</v>
      </c>
      <c r="E186" s="24">
        <f aca="true" t="shared" si="64" ref="E186:J186">E49+E64+E80+E91+E29+E112</f>
        <v>0</v>
      </c>
      <c r="F186" s="24">
        <f t="shared" si="64"/>
        <v>0</v>
      </c>
      <c r="G186" s="24">
        <f t="shared" si="64"/>
        <v>0</v>
      </c>
      <c r="H186" s="24">
        <f t="shared" si="64"/>
        <v>4878</v>
      </c>
      <c r="I186" s="24">
        <f t="shared" si="64"/>
        <v>0</v>
      </c>
      <c r="J186" s="24">
        <f t="shared" si="64"/>
        <v>1000</v>
      </c>
    </row>
    <row r="187" spans="1:10" s="21" customFormat="1" ht="15">
      <c r="A187" s="22"/>
      <c r="B187" s="23"/>
      <c r="C187" s="23"/>
      <c r="D187" s="23">
        <v>4360</v>
      </c>
      <c r="E187" s="24">
        <f aca="true" t="shared" si="65" ref="E187:J187">E50</f>
        <v>0</v>
      </c>
      <c r="F187" s="24">
        <f t="shared" si="65"/>
        <v>0</v>
      </c>
      <c r="G187" s="24">
        <f t="shared" si="65"/>
        <v>0</v>
      </c>
      <c r="H187" s="24">
        <f t="shared" si="65"/>
        <v>700</v>
      </c>
      <c r="I187" s="24">
        <f t="shared" si="65"/>
        <v>0</v>
      </c>
      <c r="J187" s="24">
        <f t="shared" si="65"/>
        <v>700</v>
      </c>
    </row>
    <row r="188" spans="1:10" s="21" customFormat="1" ht="15">
      <c r="A188" s="22"/>
      <c r="B188" s="23"/>
      <c r="C188" s="23"/>
      <c r="D188" s="23">
        <v>4370</v>
      </c>
      <c r="E188" s="24">
        <f aca="true" t="shared" si="66" ref="E188:J188">E51+E65+E70+E81+E131+E142+E161+E30+E113</f>
        <v>0</v>
      </c>
      <c r="F188" s="24">
        <f t="shared" si="66"/>
        <v>0</v>
      </c>
      <c r="G188" s="24">
        <f t="shared" si="66"/>
        <v>0</v>
      </c>
      <c r="H188" s="24">
        <f t="shared" si="66"/>
        <v>5985</v>
      </c>
      <c r="I188" s="24">
        <f t="shared" si="66"/>
        <v>0</v>
      </c>
      <c r="J188" s="24">
        <f t="shared" si="66"/>
        <v>3367</v>
      </c>
    </row>
    <row r="189" spans="1:10" s="21" customFormat="1" ht="15">
      <c r="A189" s="22"/>
      <c r="B189" s="23"/>
      <c r="C189" s="23"/>
      <c r="D189" s="23">
        <v>4400</v>
      </c>
      <c r="E189" s="24">
        <f aca="true" t="shared" si="67" ref="E189:J189">E119</f>
        <v>0</v>
      </c>
      <c r="F189" s="24">
        <f t="shared" si="67"/>
        <v>0</v>
      </c>
      <c r="G189" s="24">
        <f t="shared" si="67"/>
        <v>24860</v>
      </c>
      <c r="H189" s="24">
        <f t="shared" si="67"/>
        <v>0</v>
      </c>
      <c r="I189" s="24">
        <f t="shared" si="67"/>
        <v>0</v>
      </c>
      <c r="J189" s="24">
        <f t="shared" si="67"/>
        <v>0</v>
      </c>
    </row>
    <row r="190" spans="1:10" s="21" customFormat="1" ht="15">
      <c r="A190" s="22"/>
      <c r="B190" s="23"/>
      <c r="C190" s="23"/>
      <c r="D190" s="23">
        <v>4410</v>
      </c>
      <c r="E190" s="24">
        <f aca="true" t="shared" si="68" ref="E190:J190">E52+E66+E143+E162+E31</f>
        <v>0</v>
      </c>
      <c r="F190" s="24">
        <f t="shared" si="68"/>
        <v>0</v>
      </c>
      <c r="G190" s="24">
        <f t="shared" si="68"/>
        <v>1000</v>
      </c>
      <c r="H190" s="24">
        <f t="shared" si="68"/>
        <v>2300</v>
      </c>
      <c r="I190" s="24">
        <f t="shared" si="68"/>
        <v>1000</v>
      </c>
      <c r="J190" s="24">
        <f t="shared" si="68"/>
        <v>1150</v>
      </c>
    </row>
    <row r="191" spans="1:10" s="21" customFormat="1" ht="15">
      <c r="A191" s="22"/>
      <c r="B191" s="23"/>
      <c r="C191" s="23"/>
      <c r="D191" s="23">
        <v>4420</v>
      </c>
      <c r="E191" s="24">
        <f aca="true" t="shared" si="69" ref="E191:J191">E53</f>
        <v>0</v>
      </c>
      <c r="F191" s="24">
        <f t="shared" si="69"/>
        <v>0</v>
      </c>
      <c r="G191" s="24">
        <f t="shared" si="69"/>
        <v>0</v>
      </c>
      <c r="H191" s="24">
        <f t="shared" si="69"/>
        <v>2000</v>
      </c>
      <c r="I191" s="24">
        <f t="shared" si="69"/>
        <v>0</v>
      </c>
      <c r="J191" s="24">
        <f t="shared" si="69"/>
        <v>2000</v>
      </c>
    </row>
    <row r="192" spans="1:10" s="21" customFormat="1" ht="15">
      <c r="A192" s="22"/>
      <c r="B192" s="23"/>
      <c r="C192" s="23"/>
      <c r="D192" s="23">
        <v>4430</v>
      </c>
      <c r="E192" s="24">
        <f aca="true" t="shared" si="70" ref="E192:J192">E13+E54+E132</f>
        <v>0</v>
      </c>
      <c r="F192" s="24">
        <f t="shared" si="70"/>
        <v>0</v>
      </c>
      <c r="G192" s="24">
        <f t="shared" si="70"/>
        <v>0</v>
      </c>
      <c r="H192" s="24">
        <f t="shared" si="70"/>
        <v>15385</v>
      </c>
      <c r="I192" s="24">
        <f t="shared" si="70"/>
        <v>0</v>
      </c>
      <c r="J192" s="24">
        <f t="shared" si="70"/>
        <v>85</v>
      </c>
    </row>
    <row r="193" spans="1:10" s="21" customFormat="1" ht="15">
      <c r="A193" s="22"/>
      <c r="B193" s="23"/>
      <c r="C193" s="23"/>
      <c r="D193" s="23">
        <v>4440</v>
      </c>
      <c r="E193" s="24">
        <f aca="true" t="shared" si="71" ref="E193:J193">E144</f>
        <v>0</v>
      </c>
      <c r="F193" s="24">
        <f t="shared" si="71"/>
        <v>0</v>
      </c>
      <c r="G193" s="24">
        <f t="shared" si="71"/>
        <v>0</v>
      </c>
      <c r="H193" s="24">
        <f t="shared" si="71"/>
        <v>200</v>
      </c>
      <c r="I193" s="24">
        <f t="shared" si="71"/>
        <v>0</v>
      </c>
      <c r="J193" s="24">
        <f t="shared" si="71"/>
        <v>200</v>
      </c>
    </row>
    <row r="194" spans="1:10" s="21" customFormat="1" ht="15">
      <c r="A194" s="22"/>
      <c r="B194" s="23"/>
      <c r="C194" s="23"/>
      <c r="D194" s="23">
        <v>4480</v>
      </c>
      <c r="E194" s="24">
        <f aca="true" t="shared" si="72" ref="E194:J194">E114</f>
        <v>0</v>
      </c>
      <c r="F194" s="24">
        <f t="shared" si="72"/>
        <v>0</v>
      </c>
      <c r="G194" s="24">
        <f t="shared" si="72"/>
        <v>0</v>
      </c>
      <c r="H194" s="24">
        <f t="shared" si="72"/>
        <v>206</v>
      </c>
      <c r="I194" s="24">
        <f t="shared" si="72"/>
        <v>0</v>
      </c>
      <c r="J194" s="24">
        <f t="shared" si="72"/>
        <v>0</v>
      </c>
    </row>
    <row r="195" spans="1:10" s="21" customFormat="1" ht="15">
      <c r="A195" s="22"/>
      <c r="B195" s="23"/>
      <c r="C195" s="23"/>
      <c r="D195" s="23">
        <v>4550</v>
      </c>
      <c r="E195" s="24">
        <f aca="true" t="shared" si="73" ref="E195:J195">E55+E32</f>
        <v>0</v>
      </c>
      <c r="F195" s="24">
        <f t="shared" si="73"/>
        <v>0</v>
      </c>
      <c r="G195" s="24">
        <f t="shared" si="73"/>
        <v>0</v>
      </c>
      <c r="H195" s="24">
        <f t="shared" si="73"/>
        <v>3706</v>
      </c>
      <c r="I195" s="24">
        <f t="shared" si="73"/>
        <v>0</v>
      </c>
      <c r="J195" s="24">
        <f t="shared" si="73"/>
        <v>1706</v>
      </c>
    </row>
    <row r="196" spans="1:10" s="21" customFormat="1" ht="15">
      <c r="A196" s="22"/>
      <c r="B196" s="23"/>
      <c r="C196" s="23"/>
      <c r="D196" s="23">
        <v>4610</v>
      </c>
      <c r="E196" s="24">
        <f aca="true" t="shared" si="74" ref="E196:J196">E120</f>
        <v>0</v>
      </c>
      <c r="F196" s="24">
        <f t="shared" si="74"/>
        <v>0</v>
      </c>
      <c r="G196" s="24">
        <f t="shared" si="74"/>
        <v>10</v>
      </c>
      <c r="H196" s="24">
        <f t="shared" si="74"/>
        <v>0</v>
      </c>
      <c r="I196" s="24">
        <f t="shared" si="74"/>
        <v>0</v>
      </c>
      <c r="J196" s="24">
        <f t="shared" si="74"/>
        <v>0</v>
      </c>
    </row>
    <row r="197" spans="1:10" s="21" customFormat="1" ht="15">
      <c r="A197" s="22"/>
      <c r="B197" s="23"/>
      <c r="C197" s="23"/>
      <c r="D197" s="23">
        <v>4700</v>
      </c>
      <c r="E197" s="24">
        <f aca="true" t="shared" si="75" ref="E197:J197">E82+E106+E33</f>
        <v>0</v>
      </c>
      <c r="F197" s="24">
        <f t="shared" si="75"/>
        <v>0</v>
      </c>
      <c r="G197" s="24">
        <f t="shared" si="75"/>
        <v>1800</v>
      </c>
      <c r="H197" s="24">
        <f t="shared" si="75"/>
        <v>1650</v>
      </c>
      <c r="I197" s="24">
        <f t="shared" si="75"/>
        <v>0</v>
      </c>
      <c r="J197" s="24">
        <f t="shared" si="75"/>
        <v>650</v>
      </c>
    </row>
    <row r="198" spans="1:10" s="21" customFormat="1" ht="15">
      <c r="A198" s="22"/>
      <c r="B198" s="23"/>
      <c r="C198" s="23"/>
      <c r="D198" s="23">
        <v>4740</v>
      </c>
      <c r="E198" s="24">
        <f aca="true" t="shared" si="76" ref="E198:J198">E92</f>
        <v>0</v>
      </c>
      <c r="F198" s="24">
        <f t="shared" si="76"/>
        <v>0</v>
      </c>
      <c r="G198" s="24">
        <f t="shared" si="76"/>
        <v>0</v>
      </c>
      <c r="H198" s="24">
        <f t="shared" si="76"/>
        <v>500</v>
      </c>
      <c r="I198" s="24">
        <f t="shared" si="76"/>
        <v>0</v>
      </c>
      <c r="J198" s="24">
        <f t="shared" si="76"/>
        <v>0</v>
      </c>
    </row>
    <row r="199" spans="1:10" s="21" customFormat="1" ht="15">
      <c r="A199" s="22"/>
      <c r="B199" s="23"/>
      <c r="C199" s="23"/>
      <c r="D199" s="23">
        <v>4750</v>
      </c>
      <c r="E199" s="24">
        <f aca="true" t="shared" si="77" ref="E199:J199">E83+E133+E163+E34</f>
        <v>0</v>
      </c>
      <c r="F199" s="24">
        <f t="shared" si="77"/>
        <v>0</v>
      </c>
      <c r="G199" s="24">
        <f t="shared" si="77"/>
        <v>3022</v>
      </c>
      <c r="H199" s="24">
        <f t="shared" si="77"/>
        <v>600</v>
      </c>
      <c r="I199" s="24">
        <f t="shared" si="77"/>
        <v>722</v>
      </c>
      <c r="J199" s="24">
        <f t="shared" si="77"/>
        <v>0</v>
      </c>
    </row>
    <row r="200" spans="1:10" ht="15" customHeight="1">
      <c r="A200" s="19"/>
      <c r="B200" s="19"/>
      <c r="C200" s="19"/>
      <c r="D200" s="25" t="s">
        <v>20</v>
      </c>
      <c r="E200" s="26">
        <f aca="true" t="shared" si="78" ref="E200:J200">SUM(E168:E199)</f>
        <v>0</v>
      </c>
      <c r="F200" s="26">
        <f t="shared" si="78"/>
        <v>0</v>
      </c>
      <c r="G200" s="26">
        <f t="shared" si="78"/>
        <v>202155</v>
      </c>
      <c r="H200" s="26">
        <f t="shared" si="78"/>
        <v>202155</v>
      </c>
      <c r="I200" s="26">
        <f t="shared" si="78"/>
        <v>78596</v>
      </c>
      <c r="J200" s="26">
        <f t="shared" si="78"/>
        <v>78596</v>
      </c>
    </row>
    <row r="201" spans="1:10" ht="15" customHeight="1">
      <c r="A201" s="23"/>
      <c r="B201" s="23"/>
      <c r="C201" s="23"/>
      <c r="D201" s="27" t="s">
        <v>18</v>
      </c>
      <c r="E201" s="70">
        <f>E200-F200</f>
        <v>0</v>
      </c>
      <c r="F201" s="71"/>
      <c r="G201" s="70">
        <f>G200-H200</f>
        <v>0</v>
      </c>
      <c r="H201" s="71"/>
      <c r="I201" s="70">
        <f>I200-J200</f>
        <v>0</v>
      </c>
      <c r="J201" s="71"/>
    </row>
    <row r="202" spans="1:10" ht="15">
      <c r="A202" s="28"/>
      <c r="B202" s="28"/>
      <c r="C202" s="28"/>
      <c r="D202" s="28"/>
      <c r="E202" s="28"/>
      <c r="F202" s="17"/>
      <c r="G202" s="28"/>
      <c r="H202" s="28"/>
      <c r="I202" s="29"/>
      <c r="J202" s="29"/>
    </row>
    <row r="203" spans="1:10" ht="15">
      <c r="A203" s="30"/>
      <c r="B203" s="30"/>
      <c r="C203" s="30"/>
      <c r="D203" s="30" t="s">
        <v>21</v>
      </c>
      <c r="E203" s="31"/>
      <c r="F203" s="31"/>
      <c r="G203" s="31"/>
      <c r="H203" s="31"/>
      <c r="I203" s="31"/>
      <c r="J203" s="31"/>
    </row>
    <row r="204" spans="1:10" ht="15">
      <c r="A204" s="32"/>
      <c r="B204" s="32"/>
      <c r="C204" s="32"/>
      <c r="D204" s="32" t="s">
        <v>22</v>
      </c>
      <c r="E204" s="33">
        <f aca="true" t="shared" si="79" ref="E204:J204">E207+E208+E209+E210+E211</f>
        <v>0</v>
      </c>
      <c r="F204" s="33">
        <f t="shared" si="79"/>
        <v>0</v>
      </c>
      <c r="G204" s="33">
        <f t="shared" si="79"/>
        <v>202155</v>
      </c>
      <c r="H204" s="33">
        <f t="shared" si="79"/>
        <v>202155</v>
      </c>
      <c r="I204" s="33">
        <f t="shared" si="79"/>
        <v>78596</v>
      </c>
      <c r="J204" s="33">
        <f t="shared" si="79"/>
        <v>78596</v>
      </c>
    </row>
    <row r="205" spans="1:10" ht="15">
      <c r="A205" s="34"/>
      <c r="B205" s="34" t="s">
        <v>23</v>
      </c>
      <c r="C205" s="34"/>
      <c r="D205" s="35" t="s">
        <v>24</v>
      </c>
      <c r="E205" s="36">
        <f aca="true" t="shared" si="80" ref="E205:J205">E171+E173+E174+E178+E172</f>
        <v>0</v>
      </c>
      <c r="F205" s="36">
        <f t="shared" si="80"/>
        <v>0</v>
      </c>
      <c r="G205" s="36">
        <f t="shared" si="80"/>
        <v>61417</v>
      </c>
      <c r="H205" s="36">
        <f t="shared" si="80"/>
        <v>60640</v>
      </c>
      <c r="I205" s="36">
        <f t="shared" si="80"/>
        <v>18382</v>
      </c>
      <c r="J205" s="36">
        <f t="shared" si="80"/>
        <v>56840</v>
      </c>
    </row>
    <row r="206" spans="1:10" ht="15">
      <c r="A206" s="34"/>
      <c r="B206" s="34"/>
      <c r="C206" s="34"/>
      <c r="D206" s="35" t="s">
        <v>25</v>
      </c>
      <c r="E206" s="36">
        <f aca="true" t="shared" si="81" ref="E206:J206">E175+E176</f>
        <v>0</v>
      </c>
      <c r="F206" s="36">
        <f t="shared" si="81"/>
        <v>0</v>
      </c>
      <c r="G206" s="36">
        <f t="shared" si="81"/>
        <v>4700</v>
      </c>
      <c r="H206" s="36">
        <f t="shared" si="81"/>
        <v>35131</v>
      </c>
      <c r="I206" s="36">
        <f t="shared" si="81"/>
        <v>1200</v>
      </c>
      <c r="J206" s="36">
        <f t="shared" si="81"/>
        <v>1596</v>
      </c>
    </row>
    <row r="207" spans="1:10" ht="15">
      <c r="A207" s="34"/>
      <c r="B207" s="34"/>
      <c r="C207" s="34"/>
      <c r="D207" s="35" t="s">
        <v>26</v>
      </c>
      <c r="E207" s="36">
        <f aca="true" t="shared" si="82" ref="E207:J207">E205+E206</f>
        <v>0</v>
      </c>
      <c r="F207" s="36">
        <f t="shared" si="82"/>
        <v>0</v>
      </c>
      <c r="G207" s="36">
        <f t="shared" si="82"/>
        <v>66117</v>
      </c>
      <c r="H207" s="36">
        <f t="shared" si="82"/>
        <v>95771</v>
      </c>
      <c r="I207" s="36">
        <f t="shared" si="82"/>
        <v>19582</v>
      </c>
      <c r="J207" s="36">
        <f t="shared" si="82"/>
        <v>58436</v>
      </c>
    </row>
    <row r="208" spans="1:10" ht="28.5">
      <c r="A208" s="34"/>
      <c r="B208" s="34"/>
      <c r="C208" s="34"/>
      <c r="D208" s="37" t="s">
        <v>27</v>
      </c>
      <c r="E208" s="38">
        <f aca="true" t="shared" si="83" ref="E208:J208">E177+E179+E180+E181+E182+E183+E184+E185+E186+E187+E188+E189+E190+E191+E192+E193+E195+E196+E197+E198+E199+E194</f>
        <v>0</v>
      </c>
      <c r="F208" s="38">
        <f t="shared" si="83"/>
        <v>0</v>
      </c>
      <c r="G208" s="38">
        <f t="shared" si="83"/>
        <v>135154</v>
      </c>
      <c r="H208" s="38">
        <f t="shared" si="83"/>
        <v>105514</v>
      </c>
      <c r="I208" s="38">
        <f t="shared" si="83"/>
        <v>58130</v>
      </c>
      <c r="J208" s="38">
        <f t="shared" si="83"/>
        <v>19290</v>
      </c>
    </row>
    <row r="209" spans="1:10" ht="15">
      <c r="A209" s="34"/>
      <c r="B209" s="34"/>
      <c r="C209" s="34"/>
      <c r="D209" s="37" t="s">
        <v>28</v>
      </c>
      <c r="E209" s="38">
        <f aca="true" t="shared" si="84" ref="E209:J209">E170+E168+E169</f>
        <v>0</v>
      </c>
      <c r="F209" s="38">
        <f t="shared" si="84"/>
        <v>0</v>
      </c>
      <c r="G209" s="38">
        <f t="shared" si="84"/>
        <v>884</v>
      </c>
      <c r="H209" s="38">
        <f t="shared" si="84"/>
        <v>870</v>
      </c>
      <c r="I209" s="38">
        <f t="shared" si="84"/>
        <v>884</v>
      </c>
      <c r="J209" s="38">
        <f t="shared" si="84"/>
        <v>870</v>
      </c>
    </row>
    <row r="210" spans="1:10" ht="15">
      <c r="A210" s="34"/>
      <c r="B210" s="34"/>
      <c r="C210" s="34"/>
      <c r="D210" s="35" t="s">
        <v>29</v>
      </c>
      <c r="E210" s="36">
        <v>0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</row>
    <row r="211" spans="1:10" ht="15" customHeight="1">
      <c r="A211" s="34"/>
      <c r="B211" s="34"/>
      <c r="C211" s="34"/>
      <c r="D211" s="35" t="s">
        <v>30</v>
      </c>
      <c r="E211" s="36">
        <v>0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</row>
    <row r="212" spans="1:10" ht="15">
      <c r="A212" s="34"/>
      <c r="B212" s="34"/>
      <c r="C212" s="34"/>
      <c r="D212" s="39" t="s">
        <v>31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</row>
    <row r="213" spans="1:10" ht="15">
      <c r="A213" s="41"/>
      <c r="B213" s="41"/>
      <c r="C213" s="41"/>
      <c r="D213" s="42" t="s">
        <v>20</v>
      </c>
      <c r="E213" s="31">
        <f aca="true" t="shared" si="85" ref="E213:J213">E204+E212</f>
        <v>0</v>
      </c>
      <c r="F213" s="31">
        <f t="shared" si="85"/>
        <v>0</v>
      </c>
      <c r="G213" s="31">
        <f t="shared" si="85"/>
        <v>202155</v>
      </c>
      <c r="H213" s="31">
        <f t="shared" si="85"/>
        <v>202155</v>
      </c>
      <c r="I213" s="31">
        <f t="shared" si="85"/>
        <v>78596</v>
      </c>
      <c r="J213" s="31">
        <f t="shared" si="85"/>
        <v>78596</v>
      </c>
    </row>
    <row r="214" spans="1:10" ht="17.25" customHeight="1">
      <c r="A214" s="43"/>
      <c r="B214" s="43"/>
      <c r="C214" s="43"/>
      <c r="D214" s="27" t="s">
        <v>18</v>
      </c>
      <c r="E214" s="68"/>
      <c r="F214" s="69"/>
      <c r="G214" s="70">
        <f>G213-H213</f>
        <v>0</v>
      </c>
      <c r="H214" s="71"/>
      <c r="I214" s="70">
        <f>I213-J213</f>
        <v>0</v>
      </c>
      <c r="J214" s="71"/>
    </row>
  </sheetData>
  <sheetProtection/>
  <mergeCells count="36">
    <mergeCell ref="I201:J201"/>
    <mergeCell ref="A1:J1"/>
    <mergeCell ref="A2:J2"/>
    <mergeCell ref="A4:A5"/>
    <mergeCell ref="B4:B5"/>
    <mergeCell ref="C4:C5"/>
    <mergeCell ref="D4:D5"/>
    <mergeCell ref="E4:F4"/>
    <mergeCell ref="G4:H4"/>
    <mergeCell ref="I4:J4"/>
    <mergeCell ref="A6:D6"/>
    <mergeCell ref="A7:D7"/>
    <mergeCell ref="A71:D71"/>
    <mergeCell ref="A164:D164"/>
    <mergeCell ref="A14:D14"/>
    <mergeCell ref="E165:F165"/>
    <mergeCell ref="A126:D126"/>
    <mergeCell ref="E214:F214"/>
    <mergeCell ref="G214:H214"/>
    <mergeCell ref="I214:J214"/>
    <mergeCell ref="A35:D35"/>
    <mergeCell ref="A56:D56"/>
    <mergeCell ref="G165:H165"/>
    <mergeCell ref="I165:J165"/>
    <mergeCell ref="E201:F201"/>
    <mergeCell ref="G201:H201"/>
    <mergeCell ref="A107:D107"/>
    <mergeCell ref="A19:D19"/>
    <mergeCell ref="A121:D121"/>
    <mergeCell ref="A145:D145"/>
    <mergeCell ref="A165:D165"/>
    <mergeCell ref="A155:D155"/>
    <mergeCell ref="A76:D76"/>
    <mergeCell ref="A93:D93"/>
    <mergeCell ref="A98:D98"/>
    <mergeCell ref="A115:D115"/>
  </mergeCells>
  <printOptions horizontalCentered="1"/>
  <pageMargins left="0.2755905511811024" right="0.2362204724409449" top="1.062992125984252" bottom="0.4724409448818898" header="0.4330708661417323" footer="0.4724409448818898"/>
  <pageSetup fitToHeight="4" horizontalDpi="600" verticalDpi="600" orientation="landscape" paperSize="9" scale="90" r:id="rId1"/>
  <headerFooter>
    <oddHeader>&amp;RZałącznik Nr 2  do Uchwały  Nr  21/10 
Zarządu Powiatu w Stargardzie Szczecińskim
z dnia 16 grudnia 2010 roku</oddHeader>
  </headerFooter>
  <rowBreaks count="2" manualBreakCount="2">
    <brk id="160" max="9" man="1"/>
    <brk id="18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showGridLines="0" defaultGridColor="0" zoomScalePageLayoutView="0" colorId="8" workbookViewId="0" topLeftCell="D1">
      <selection activeCell="A27" sqref="A27:IV30"/>
    </sheetView>
  </sheetViews>
  <sheetFormatPr defaultColWidth="9.140625" defaultRowHeight="15"/>
  <cols>
    <col min="1" max="1" width="6.140625" style="49" customWidth="1"/>
    <col min="2" max="2" width="11.7109375" style="49" customWidth="1"/>
    <col min="3" max="3" width="13.8515625" style="49" customWidth="1"/>
    <col min="4" max="4" width="19.8515625" style="49" customWidth="1"/>
    <col min="5" max="5" width="20.28125" style="49" customWidth="1"/>
    <col min="6" max="6" width="20.7109375" style="49" customWidth="1"/>
    <col min="7" max="7" width="21.140625" style="49" customWidth="1"/>
    <col min="8" max="8" width="18.28125" style="49" customWidth="1"/>
    <col min="9" max="9" width="15.421875" style="49" customWidth="1"/>
    <col min="10" max="10" width="6.421875" style="49" customWidth="1"/>
    <col min="11" max="11" width="18.8515625" style="49" customWidth="1"/>
    <col min="12" max="16384" width="9.140625" style="51" customWidth="1"/>
  </cols>
  <sheetData>
    <row r="1" spans="9:12" ht="96" customHeight="1">
      <c r="I1" s="88" t="s">
        <v>134</v>
      </c>
      <c r="J1" s="88"/>
      <c r="K1" s="88"/>
      <c r="L1" s="50"/>
    </row>
    <row r="2" spans="1:11" ht="57.75" customHeight="1">
      <c r="A2" s="89" t="s">
        <v>42</v>
      </c>
      <c r="B2" s="90"/>
      <c r="C2" s="90"/>
      <c r="D2" s="90"/>
      <c r="E2" s="90"/>
      <c r="F2" s="90"/>
      <c r="G2" s="90"/>
      <c r="H2" s="90"/>
      <c r="I2" s="90"/>
      <c r="J2" s="90"/>
      <c r="K2" s="91"/>
    </row>
    <row r="3" spans="5:11" ht="24" customHeight="1">
      <c r="E3" s="52"/>
      <c r="F3" s="52"/>
      <c r="G3" s="52"/>
      <c r="H3" s="52"/>
      <c r="K3" s="53" t="s">
        <v>1</v>
      </c>
    </row>
    <row r="4" spans="1:11" s="54" customFormat="1" ht="17.25" customHeight="1">
      <c r="A4" s="92" t="s">
        <v>2</v>
      </c>
      <c r="B4" s="92" t="s">
        <v>43</v>
      </c>
      <c r="C4" s="93" t="s">
        <v>44</v>
      </c>
      <c r="D4" s="93" t="s">
        <v>45</v>
      </c>
      <c r="E4" s="94" t="s">
        <v>46</v>
      </c>
      <c r="F4" s="94"/>
      <c r="G4" s="94"/>
      <c r="H4" s="94"/>
      <c r="I4" s="94"/>
      <c r="J4" s="94"/>
      <c r="K4" s="94"/>
    </row>
    <row r="5" spans="1:11" s="54" customFormat="1" ht="12" customHeight="1">
      <c r="A5" s="92"/>
      <c r="B5" s="92"/>
      <c r="C5" s="93"/>
      <c r="D5" s="93"/>
      <c r="E5" s="94" t="s">
        <v>47</v>
      </c>
      <c r="F5" s="94" t="s">
        <v>46</v>
      </c>
      <c r="G5" s="94"/>
      <c r="H5" s="94"/>
      <c r="I5" s="94"/>
      <c r="J5" s="94"/>
      <c r="K5" s="94" t="s">
        <v>48</v>
      </c>
    </row>
    <row r="6" spans="1:11" s="54" customFormat="1" ht="12" customHeight="1">
      <c r="A6" s="92"/>
      <c r="B6" s="92"/>
      <c r="C6" s="93"/>
      <c r="D6" s="93"/>
      <c r="E6" s="94"/>
      <c r="F6" s="95" t="s">
        <v>49</v>
      </c>
      <c r="G6" s="96"/>
      <c r="H6" s="97" t="s">
        <v>50</v>
      </c>
      <c r="I6" s="99" t="s">
        <v>51</v>
      </c>
      <c r="J6" s="100"/>
      <c r="K6" s="94"/>
    </row>
    <row r="7" spans="1:11" ht="98.25" customHeight="1">
      <c r="A7" s="92"/>
      <c r="B7" s="92"/>
      <c r="C7" s="93"/>
      <c r="D7" s="93"/>
      <c r="E7" s="94"/>
      <c r="F7" s="55" t="s">
        <v>52</v>
      </c>
      <c r="G7" s="55" t="s">
        <v>53</v>
      </c>
      <c r="H7" s="98"/>
      <c r="I7" s="101"/>
      <c r="J7" s="102"/>
      <c r="K7" s="94"/>
    </row>
    <row r="8" spans="1:11" ht="16.5" customHeight="1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103">
        <v>9</v>
      </c>
      <c r="J8" s="104"/>
      <c r="K8" s="56">
        <v>10</v>
      </c>
    </row>
    <row r="9" spans="1:11" ht="20.25" customHeight="1">
      <c r="A9" s="57" t="s">
        <v>54</v>
      </c>
      <c r="B9" s="57"/>
      <c r="C9" s="58">
        <f>SUM(D9)</f>
        <v>128000</v>
      </c>
      <c r="D9" s="58">
        <f>SUM(D10)</f>
        <v>128000</v>
      </c>
      <c r="E9" s="58">
        <f>SUM(F9:I9)</f>
        <v>128000</v>
      </c>
      <c r="F9" s="58">
        <f aca="true" t="shared" si="0" ref="F9:K9">SUM(F10)</f>
        <v>0</v>
      </c>
      <c r="G9" s="58">
        <f t="shared" si="0"/>
        <v>128000</v>
      </c>
      <c r="H9" s="58">
        <f t="shared" si="0"/>
        <v>0</v>
      </c>
      <c r="I9" s="105">
        <f t="shared" si="0"/>
        <v>0</v>
      </c>
      <c r="J9" s="106"/>
      <c r="K9" s="58">
        <f t="shared" si="0"/>
        <v>0</v>
      </c>
    </row>
    <row r="10" spans="1:11" ht="19.5" customHeight="1">
      <c r="A10" s="59"/>
      <c r="B10" s="59" t="s">
        <v>55</v>
      </c>
      <c r="C10" s="60">
        <f aca="true" t="shared" si="1" ref="C10:C30">SUM(D10)</f>
        <v>128000</v>
      </c>
      <c r="D10" s="61">
        <f>SUM(E10+K10)</f>
        <v>128000</v>
      </c>
      <c r="E10" s="61">
        <f aca="true" t="shared" si="2" ref="E10:E30">SUM(F10:I10)</f>
        <v>128000</v>
      </c>
      <c r="F10" s="61">
        <v>0</v>
      </c>
      <c r="G10" s="61">
        <v>128000</v>
      </c>
      <c r="H10" s="61">
        <v>0</v>
      </c>
      <c r="I10" s="107">
        <v>0</v>
      </c>
      <c r="J10" s="108"/>
      <c r="K10" s="61">
        <f aca="true" t="shared" si="3" ref="K10:K27">SUM(K11)</f>
        <v>0</v>
      </c>
    </row>
    <row r="11" spans="1:11" ht="19.5" customHeight="1">
      <c r="A11" s="57" t="s">
        <v>56</v>
      </c>
      <c r="B11" s="57"/>
      <c r="C11" s="58">
        <f t="shared" si="1"/>
        <v>174100</v>
      </c>
      <c r="D11" s="58">
        <f aca="true" t="shared" si="4" ref="D11:I11">SUM(D12)</f>
        <v>174100</v>
      </c>
      <c r="E11" s="58">
        <f t="shared" si="4"/>
        <v>174100</v>
      </c>
      <c r="F11" s="58">
        <f t="shared" si="4"/>
        <v>0</v>
      </c>
      <c r="G11" s="58">
        <f t="shared" si="4"/>
        <v>174100</v>
      </c>
      <c r="H11" s="58">
        <f t="shared" si="4"/>
        <v>0</v>
      </c>
      <c r="I11" s="105">
        <f t="shared" si="4"/>
        <v>0</v>
      </c>
      <c r="J11" s="106"/>
      <c r="K11" s="58">
        <f t="shared" si="3"/>
        <v>0</v>
      </c>
    </row>
    <row r="12" spans="1:11" ht="22.5" customHeight="1">
      <c r="A12" s="59"/>
      <c r="B12" s="59" t="s">
        <v>57</v>
      </c>
      <c r="C12" s="60">
        <f t="shared" si="1"/>
        <v>174100</v>
      </c>
      <c r="D12" s="61">
        <f>SUM(E12+K12)</f>
        <v>174100</v>
      </c>
      <c r="E12" s="61">
        <f t="shared" si="2"/>
        <v>174100</v>
      </c>
      <c r="F12" s="61">
        <v>0</v>
      </c>
      <c r="G12" s="61">
        <v>174100</v>
      </c>
      <c r="H12" s="61">
        <v>0</v>
      </c>
      <c r="I12" s="107">
        <v>0</v>
      </c>
      <c r="J12" s="108"/>
      <c r="K12" s="61">
        <f t="shared" si="3"/>
        <v>0</v>
      </c>
    </row>
    <row r="13" spans="1:11" ht="18.75" customHeight="1">
      <c r="A13" s="57" t="s">
        <v>58</v>
      </c>
      <c r="B13" s="57"/>
      <c r="C13" s="58">
        <f t="shared" si="1"/>
        <v>619855</v>
      </c>
      <c r="D13" s="58">
        <f>SUM(D14:D16)</f>
        <v>619855</v>
      </c>
      <c r="E13" s="58">
        <f aca="true" t="shared" si="5" ref="E13:K13">SUM(E14:E16)</f>
        <v>619855</v>
      </c>
      <c r="F13" s="58">
        <f t="shared" si="5"/>
        <v>326447</v>
      </c>
      <c r="G13" s="58">
        <f t="shared" si="5"/>
        <v>293408</v>
      </c>
      <c r="H13" s="58">
        <f t="shared" si="5"/>
        <v>0</v>
      </c>
      <c r="I13" s="105">
        <f t="shared" si="5"/>
        <v>0</v>
      </c>
      <c r="J13" s="106"/>
      <c r="K13" s="58">
        <f t="shared" si="5"/>
        <v>0</v>
      </c>
    </row>
    <row r="14" spans="1:11" ht="22.5" customHeight="1">
      <c r="A14" s="59"/>
      <c r="B14" s="59" t="s">
        <v>59</v>
      </c>
      <c r="C14" s="60">
        <f t="shared" si="1"/>
        <v>210000</v>
      </c>
      <c r="D14" s="61">
        <f>SUM(E14+K14)</f>
        <v>210000</v>
      </c>
      <c r="E14" s="61">
        <f t="shared" si="2"/>
        <v>210000</v>
      </c>
      <c r="F14" s="61">
        <v>0</v>
      </c>
      <c r="G14" s="61">
        <v>210000</v>
      </c>
      <c r="H14" s="61">
        <v>0</v>
      </c>
      <c r="I14" s="107">
        <v>0</v>
      </c>
      <c r="J14" s="108"/>
      <c r="K14" s="61">
        <f t="shared" si="3"/>
        <v>0</v>
      </c>
    </row>
    <row r="15" spans="1:11" ht="22.5" customHeight="1">
      <c r="A15" s="59"/>
      <c r="B15" s="59" t="s">
        <v>60</v>
      </c>
      <c r="C15" s="60">
        <f t="shared" si="1"/>
        <v>51000</v>
      </c>
      <c r="D15" s="61">
        <f>SUM(E15+K15)</f>
        <v>51000</v>
      </c>
      <c r="E15" s="61">
        <f t="shared" si="2"/>
        <v>51000</v>
      </c>
      <c r="F15" s="61">
        <v>0</v>
      </c>
      <c r="G15" s="61">
        <v>51000</v>
      </c>
      <c r="H15" s="61">
        <v>0</v>
      </c>
      <c r="I15" s="107">
        <v>0</v>
      </c>
      <c r="J15" s="108"/>
      <c r="K15" s="61">
        <f t="shared" si="3"/>
        <v>0</v>
      </c>
    </row>
    <row r="16" spans="1:11" ht="23.25" customHeight="1">
      <c r="A16" s="59"/>
      <c r="B16" s="59" t="s">
        <v>61</v>
      </c>
      <c r="C16" s="60">
        <f t="shared" si="1"/>
        <v>358855</v>
      </c>
      <c r="D16" s="61">
        <f>SUM(E16+K16)</f>
        <v>358855</v>
      </c>
      <c r="E16" s="61">
        <f t="shared" si="2"/>
        <v>358855</v>
      </c>
      <c r="F16" s="61">
        <v>326447</v>
      </c>
      <c r="G16" s="61">
        <v>32408</v>
      </c>
      <c r="H16" s="61">
        <v>0</v>
      </c>
      <c r="I16" s="107">
        <f>SUM(I17)</f>
        <v>0</v>
      </c>
      <c r="J16" s="108"/>
      <c r="K16" s="61">
        <f t="shared" si="3"/>
        <v>0</v>
      </c>
    </row>
    <row r="17" spans="1:11" ht="22.5" customHeight="1">
      <c r="A17" s="57" t="s">
        <v>62</v>
      </c>
      <c r="B17" s="57"/>
      <c r="C17" s="58">
        <f t="shared" si="1"/>
        <v>344261</v>
      </c>
      <c r="D17" s="58">
        <f>SUM(D18:D19)</f>
        <v>344261</v>
      </c>
      <c r="E17" s="58">
        <f aca="true" t="shared" si="6" ref="E17:K17">SUM(E18:E19)</f>
        <v>344261</v>
      </c>
      <c r="F17" s="58">
        <f t="shared" si="6"/>
        <v>312041</v>
      </c>
      <c r="G17" s="58">
        <f t="shared" si="6"/>
        <v>15400</v>
      </c>
      <c r="H17" s="58">
        <f t="shared" si="6"/>
        <v>16820</v>
      </c>
      <c r="I17" s="105">
        <f t="shared" si="6"/>
        <v>0</v>
      </c>
      <c r="J17" s="106"/>
      <c r="K17" s="58">
        <f t="shared" si="6"/>
        <v>0</v>
      </c>
    </row>
    <row r="18" spans="1:11" ht="21.75" customHeight="1">
      <c r="A18" s="59"/>
      <c r="B18" s="59" t="s">
        <v>63</v>
      </c>
      <c r="C18" s="60">
        <f t="shared" si="1"/>
        <v>303300</v>
      </c>
      <c r="D18" s="61">
        <f>SUM(E18+K18)</f>
        <v>303300</v>
      </c>
      <c r="E18" s="61">
        <f t="shared" si="2"/>
        <v>303300</v>
      </c>
      <c r="F18" s="61">
        <v>303300</v>
      </c>
      <c r="G18" s="61">
        <v>0</v>
      </c>
      <c r="H18" s="61">
        <v>0</v>
      </c>
      <c r="I18" s="107">
        <v>0</v>
      </c>
      <c r="J18" s="108"/>
      <c r="K18" s="61">
        <f t="shared" si="3"/>
        <v>0</v>
      </c>
    </row>
    <row r="19" spans="1:11" ht="21.75" customHeight="1">
      <c r="A19" s="59"/>
      <c r="B19" s="59" t="s">
        <v>64</v>
      </c>
      <c r="C19" s="60">
        <f t="shared" si="1"/>
        <v>40961</v>
      </c>
      <c r="D19" s="61">
        <f>SUM(E19+K19)</f>
        <v>40961</v>
      </c>
      <c r="E19" s="61">
        <f t="shared" si="2"/>
        <v>40961</v>
      </c>
      <c r="F19" s="61">
        <v>8741</v>
      </c>
      <c r="G19" s="61">
        <v>15400</v>
      </c>
      <c r="H19" s="61">
        <v>16820</v>
      </c>
      <c r="I19" s="107">
        <v>0</v>
      </c>
      <c r="J19" s="108"/>
      <c r="K19" s="61">
        <f>SUM(K22)</f>
        <v>0</v>
      </c>
    </row>
    <row r="20" spans="1:11" ht="22.5" customHeight="1">
      <c r="A20" s="57" t="s">
        <v>65</v>
      </c>
      <c r="B20" s="57"/>
      <c r="C20" s="58">
        <f aca="true" t="shared" si="7" ref="C20:H20">C21</f>
        <v>29602</v>
      </c>
      <c r="D20" s="58">
        <f t="shared" si="7"/>
        <v>29602</v>
      </c>
      <c r="E20" s="58">
        <f t="shared" si="7"/>
        <v>29602</v>
      </c>
      <c r="F20" s="58">
        <f t="shared" si="7"/>
        <v>9200</v>
      </c>
      <c r="G20" s="58">
        <f t="shared" si="7"/>
        <v>18702</v>
      </c>
      <c r="H20" s="58">
        <f t="shared" si="7"/>
        <v>1700</v>
      </c>
      <c r="I20" s="105">
        <f>SUM(I21:I22)</f>
        <v>0</v>
      </c>
      <c r="J20" s="106"/>
      <c r="K20" s="58">
        <f>SUM(K21:K22)</f>
        <v>0</v>
      </c>
    </row>
    <row r="21" spans="1:11" ht="21.75" customHeight="1">
      <c r="A21" s="59"/>
      <c r="B21" s="59" t="s">
        <v>66</v>
      </c>
      <c r="C21" s="60">
        <f>SUM(D21)</f>
        <v>29602</v>
      </c>
      <c r="D21" s="61">
        <f>SUM(E21+K21)</f>
        <v>29602</v>
      </c>
      <c r="E21" s="61">
        <f>SUM(F21:I21)</f>
        <v>29602</v>
      </c>
      <c r="F21" s="61">
        <v>9200</v>
      </c>
      <c r="G21" s="61">
        <v>18702</v>
      </c>
      <c r="H21" s="61">
        <v>1700</v>
      </c>
      <c r="I21" s="107">
        <v>0</v>
      </c>
      <c r="J21" s="108"/>
      <c r="K21" s="61">
        <f t="shared" si="3"/>
        <v>0</v>
      </c>
    </row>
    <row r="22" spans="1:11" ht="20.25" customHeight="1">
      <c r="A22" s="57" t="s">
        <v>67</v>
      </c>
      <c r="B22" s="57"/>
      <c r="C22" s="58">
        <f>SUM(D22)</f>
        <v>5764142</v>
      </c>
      <c r="D22" s="58">
        <f>D23+D24</f>
        <v>5764142</v>
      </c>
      <c r="E22" s="58">
        <f>E23+E24</f>
        <v>5764142</v>
      </c>
      <c r="F22" s="58">
        <f>F23+F24</f>
        <v>4509581</v>
      </c>
      <c r="G22" s="58">
        <f>G23+G24</f>
        <v>923229</v>
      </c>
      <c r="H22" s="58">
        <f>H23+H24</f>
        <v>331332</v>
      </c>
      <c r="I22" s="105">
        <f>SUM(I23)</f>
        <v>0</v>
      </c>
      <c r="J22" s="106"/>
      <c r="K22" s="58">
        <f t="shared" si="3"/>
        <v>0</v>
      </c>
    </row>
    <row r="23" spans="1:11" ht="25.5" customHeight="1">
      <c r="A23" s="59"/>
      <c r="B23" s="59" t="s">
        <v>68</v>
      </c>
      <c r="C23" s="60">
        <f t="shared" si="1"/>
        <v>5550588</v>
      </c>
      <c r="D23" s="61">
        <f>SUM(E23+K23)</f>
        <v>5550588</v>
      </c>
      <c r="E23" s="61">
        <f t="shared" si="2"/>
        <v>5550588</v>
      </c>
      <c r="F23" s="61">
        <v>4509581</v>
      </c>
      <c r="G23" s="61">
        <v>709675</v>
      </c>
      <c r="H23" s="61">
        <v>331332</v>
      </c>
      <c r="I23" s="107">
        <v>0</v>
      </c>
      <c r="J23" s="108"/>
      <c r="K23" s="61">
        <f>SUM(K25)</f>
        <v>0</v>
      </c>
    </row>
    <row r="24" spans="1:11" ht="25.5" customHeight="1">
      <c r="A24" s="59"/>
      <c r="B24" s="59" t="s">
        <v>69</v>
      </c>
      <c r="C24" s="60">
        <f>SUM(D24)</f>
        <v>213554</v>
      </c>
      <c r="D24" s="61">
        <f>SUM(E24+K24)</f>
        <v>213554</v>
      </c>
      <c r="E24" s="61">
        <f>SUM(F24:I24)</f>
        <v>213554</v>
      </c>
      <c r="F24" s="61">
        <v>0</v>
      </c>
      <c r="G24" s="61">
        <v>213554</v>
      </c>
      <c r="H24" s="61">
        <v>0</v>
      </c>
      <c r="I24" s="107">
        <v>0</v>
      </c>
      <c r="J24" s="108"/>
      <c r="K24" s="61">
        <f>SUM(K26)</f>
        <v>0</v>
      </c>
    </row>
    <row r="25" spans="1:11" ht="21" customHeight="1">
      <c r="A25" s="57" t="s">
        <v>70</v>
      </c>
      <c r="B25" s="57"/>
      <c r="C25" s="58">
        <f t="shared" si="1"/>
        <v>4214500</v>
      </c>
      <c r="D25" s="58">
        <f aca="true" t="shared" si="8" ref="D25:I25">SUM(D26)</f>
        <v>4214500</v>
      </c>
      <c r="E25" s="58">
        <f t="shared" si="8"/>
        <v>4214500</v>
      </c>
      <c r="F25" s="58">
        <f t="shared" si="8"/>
        <v>0</v>
      </c>
      <c r="G25" s="58">
        <f t="shared" si="8"/>
        <v>4214500</v>
      </c>
      <c r="H25" s="58">
        <f t="shared" si="8"/>
        <v>0</v>
      </c>
      <c r="I25" s="105">
        <f t="shared" si="8"/>
        <v>0</v>
      </c>
      <c r="J25" s="106"/>
      <c r="K25" s="58">
        <f t="shared" si="3"/>
        <v>0</v>
      </c>
    </row>
    <row r="26" spans="1:11" ht="25.5" customHeight="1">
      <c r="A26" s="62"/>
      <c r="B26" s="59" t="s">
        <v>71</v>
      </c>
      <c r="C26" s="60">
        <f t="shared" si="1"/>
        <v>4214500</v>
      </c>
      <c r="D26" s="61">
        <f>SUM(E26+K26)</f>
        <v>4214500</v>
      </c>
      <c r="E26" s="61">
        <f t="shared" si="2"/>
        <v>4214500</v>
      </c>
      <c r="F26" s="61">
        <v>0</v>
      </c>
      <c r="G26" s="61">
        <v>4214500</v>
      </c>
      <c r="H26" s="61">
        <v>0</v>
      </c>
      <c r="I26" s="107">
        <v>0</v>
      </c>
      <c r="J26" s="108"/>
      <c r="K26" s="61">
        <f t="shared" si="3"/>
        <v>0</v>
      </c>
    </row>
    <row r="27" spans="1:11" ht="20.25" customHeight="1">
      <c r="A27" s="57" t="s">
        <v>72</v>
      </c>
      <c r="B27" s="63"/>
      <c r="C27" s="58">
        <f t="shared" si="1"/>
        <v>10500</v>
      </c>
      <c r="D27" s="58">
        <f aca="true" t="shared" si="9" ref="D27:I27">SUM(D28)</f>
        <v>10500</v>
      </c>
      <c r="E27" s="58">
        <f t="shared" si="9"/>
        <v>10500</v>
      </c>
      <c r="F27" s="58">
        <f t="shared" si="9"/>
        <v>0</v>
      </c>
      <c r="G27" s="58">
        <f t="shared" si="9"/>
        <v>10500</v>
      </c>
      <c r="H27" s="58">
        <f t="shared" si="9"/>
        <v>0</v>
      </c>
      <c r="I27" s="105">
        <f t="shared" si="9"/>
        <v>0</v>
      </c>
      <c r="J27" s="106"/>
      <c r="K27" s="58">
        <f t="shared" si="3"/>
        <v>0</v>
      </c>
    </row>
    <row r="28" spans="1:11" ht="26.25" customHeight="1">
      <c r="A28" s="62"/>
      <c r="B28" s="59" t="s">
        <v>73</v>
      </c>
      <c r="C28" s="60">
        <f t="shared" si="1"/>
        <v>10500</v>
      </c>
      <c r="D28" s="61">
        <f>SUM(E28+K28)</f>
        <v>10500</v>
      </c>
      <c r="E28" s="61">
        <f t="shared" si="2"/>
        <v>10500</v>
      </c>
      <c r="F28" s="61">
        <v>0</v>
      </c>
      <c r="G28" s="61">
        <v>10500</v>
      </c>
      <c r="H28" s="61">
        <v>0</v>
      </c>
      <c r="I28" s="107">
        <v>0</v>
      </c>
      <c r="J28" s="108"/>
      <c r="K28" s="61">
        <v>0</v>
      </c>
    </row>
    <row r="29" spans="1:11" ht="20.25" customHeight="1">
      <c r="A29" s="57" t="s">
        <v>74</v>
      </c>
      <c r="B29" s="57"/>
      <c r="C29" s="58">
        <f t="shared" si="1"/>
        <v>246000</v>
      </c>
      <c r="D29" s="58">
        <f>SUM(D30)</f>
        <v>246000</v>
      </c>
      <c r="E29" s="58">
        <f aca="true" t="shared" si="10" ref="E29:K29">SUM(E30)</f>
        <v>246000</v>
      </c>
      <c r="F29" s="58">
        <f t="shared" si="10"/>
        <v>178310</v>
      </c>
      <c r="G29" s="58">
        <f t="shared" si="10"/>
        <v>67690</v>
      </c>
      <c r="H29" s="58">
        <f t="shared" si="10"/>
        <v>0</v>
      </c>
      <c r="I29" s="105">
        <f t="shared" si="10"/>
        <v>0</v>
      </c>
      <c r="J29" s="106"/>
      <c r="K29" s="58">
        <f t="shared" si="10"/>
        <v>0</v>
      </c>
    </row>
    <row r="30" spans="1:11" ht="23.25" customHeight="1">
      <c r="A30" s="62"/>
      <c r="B30" s="59" t="s">
        <v>75</v>
      </c>
      <c r="C30" s="60">
        <f t="shared" si="1"/>
        <v>246000</v>
      </c>
      <c r="D30" s="61">
        <f>SUM(E30+K30)</f>
        <v>246000</v>
      </c>
      <c r="E30" s="61">
        <f t="shared" si="2"/>
        <v>246000</v>
      </c>
      <c r="F30" s="61">
        <v>178310</v>
      </c>
      <c r="G30" s="61">
        <v>67690</v>
      </c>
      <c r="H30" s="61">
        <v>0</v>
      </c>
      <c r="I30" s="107">
        <v>0</v>
      </c>
      <c r="J30" s="108"/>
      <c r="K30" s="61">
        <v>0</v>
      </c>
    </row>
    <row r="31" spans="1:11" ht="30.75" customHeight="1">
      <c r="A31" s="109" t="s">
        <v>76</v>
      </c>
      <c r="B31" s="110"/>
      <c r="C31" s="64">
        <f aca="true" t="shared" si="11" ref="C31:I31">C9+C11+C13+C17+C20+C22+C25+C27+C29</f>
        <v>11530960</v>
      </c>
      <c r="D31" s="64">
        <f t="shared" si="11"/>
        <v>11530960</v>
      </c>
      <c r="E31" s="64">
        <f t="shared" si="11"/>
        <v>11530960</v>
      </c>
      <c r="F31" s="64">
        <f t="shared" si="11"/>
        <v>5335579</v>
      </c>
      <c r="G31" s="64">
        <f t="shared" si="11"/>
        <v>5845529</v>
      </c>
      <c r="H31" s="64">
        <f t="shared" si="11"/>
        <v>349852</v>
      </c>
      <c r="I31" s="111">
        <f t="shared" si="11"/>
        <v>0</v>
      </c>
      <c r="J31" s="112"/>
      <c r="K31" s="64">
        <f>K9+K11+K13+K17+K20+K22+K25+K27+K29</f>
        <v>0</v>
      </c>
    </row>
  </sheetData>
  <sheetProtection/>
  <mergeCells count="38">
    <mergeCell ref="I29:J29"/>
    <mergeCell ref="I30:J30"/>
    <mergeCell ref="A31:B31"/>
    <mergeCell ref="I31:J31"/>
    <mergeCell ref="I23:J23"/>
    <mergeCell ref="I24:J24"/>
    <mergeCell ref="I25:J25"/>
    <mergeCell ref="I26:J26"/>
    <mergeCell ref="I27:J27"/>
    <mergeCell ref="I28:J28"/>
    <mergeCell ref="I17:J17"/>
    <mergeCell ref="I18:J18"/>
    <mergeCell ref="I19:J19"/>
    <mergeCell ref="I20:J20"/>
    <mergeCell ref="I21:J21"/>
    <mergeCell ref="I22:J22"/>
    <mergeCell ref="I11:J11"/>
    <mergeCell ref="I12:J12"/>
    <mergeCell ref="I13:J13"/>
    <mergeCell ref="I14:J14"/>
    <mergeCell ref="I15:J15"/>
    <mergeCell ref="I16:J16"/>
    <mergeCell ref="F6:G6"/>
    <mergeCell ref="H6:H7"/>
    <mergeCell ref="I6:J7"/>
    <mergeCell ref="I8:J8"/>
    <mergeCell ref="I9:J9"/>
    <mergeCell ref="I10:J10"/>
    <mergeCell ref="I1:K1"/>
    <mergeCell ref="A2:K2"/>
    <mergeCell ref="A4:A7"/>
    <mergeCell ref="B4:B7"/>
    <mergeCell ref="C4:C7"/>
    <mergeCell ref="D4:D7"/>
    <mergeCell ref="E4:K4"/>
    <mergeCell ref="E5:E7"/>
    <mergeCell ref="F5:J5"/>
    <mergeCell ref="K5:K7"/>
  </mergeCells>
  <printOptions horizontalCentered="1"/>
  <pageMargins left="0.35433070866141736" right="0.2362204724409449" top="0.9055118110236221" bottom="0.5905511811023623" header="0.5905511811023623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7" sqref="A27:IV30"/>
    </sheetView>
  </sheetViews>
  <sheetFormatPr defaultColWidth="9.140625" defaultRowHeight="15"/>
  <sheetData>
    <row r="49" ht="48" customHeight="1"/>
    <row r="52" ht="19.5" customHeight="1"/>
    <row r="56" ht="19.5" customHeight="1"/>
    <row r="61" ht="22.5" customHeight="1"/>
    <row r="62" ht="31.5" customHeight="1"/>
    <row r="71" ht="21.75" customHeight="1"/>
    <row r="80" ht="4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2010-12-21T09:15:10Z</dcterms:modified>
  <cp:category/>
  <cp:version/>
  <cp:contentType/>
  <cp:contentStatus/>
</cp:coreProperties>
</file>