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610" windowWidth="11295" windowHeight="5580" tabRatio="956" activeTab="1"/>
  </bookViews>
  <sheets>
    <sheet name="Załącznik 1" sheetId="1" r:id="rId1"/>
    <sheet name="Załącznik 2" sheetId="2" r:id="rId2"/>
  </sheets>
  <definedNames>
    <definedName name="_xlnm.Print_Area" localSheetId="0">'Załącznik 1'!$A$1:$J$73</definedName>
    <definedName name="_xlnm.Print_Area" localSheetId="1">'Załącznik 2'!$A$1:$J$87</definedName>
    <definedName name="_xlnm.Print_Titles" localSheetId="0">'Załącznik 1'!$4:$6</definedName>
    <definedName name="_xlnm.Print_Titles" localSheetId="1">'Załącznik 2'!$4:$6</definedName>
  </definedNames>
  <calcPr fullCalcOnLoad="1"/>
</workbook>
</file>

<file path=xl/sharedStrings.xml><?xml version="1.0" encoding="utf-8"?>
<sst xmlns="http://schemas.openxmlformats.org/spreadsheetml/2006/main" count="205" uniqueCount="90">
  <si>
    <t>(W PEŁNEJ SZCZEGÓŁOWOŚCI KLASYFIKACJI BUDŻETOWEJ)</t>
  </si>
  <si>
    <t>w złotych</t>
  </si>
  <si>
    <t>Dział</t>
  </si>
  <si>
    <t>Rozdział</t>
  </si>
  <si>
    <t>§</t>
  </si>
  <si>
    <t>Wyszczególnienie</t>
  </si>
  <si>
    <t>Dochody</t>
  </si>
  <si>
    <t>Wydatki</t>
  </si>
  <si>
    <t>Zwiększenie</t>
  </si>
  <si>
    <t>Zmniejszenie</t>
  </si>
  <si>
    <t>Ogółem:</t>
  </si>
  <si>
    <t>W tym: na zadania zlecone</t>
  </si>
  <si>
    <t>RAZEM WYDATKI</t>
  </si>
  <si>
    <t>Oświata i wychowanie</t>
  </si>
  <si>
    <t>per saldo</t>
  </si>
  <si>
    <t>WYDATKI</t>
  </si>
  <si>
    <t>w tym: wydatki bieżące</t>
  </si>
  <si>
    <t>w tym: wydatki majątkowe</t>
  </si>
  <si>
    <t>801</t>
  </si>
  <si>
    <t>710</t>
  </si>
  <si>
    <t>4300</t>
  </si>
  <si>
    <t>Zakup usług pozostałych</t>
  </si>
  <si>
    <t>852</t>
  </si>
  <si>
    <t>Pomoc społeczna</t>
  </si>
  <si>
    <t xml:space="preserve">Różne rozliczenia finansowe </t>
  </si>
  <si>
    <t>Zespół Szkół Specjalnych</t>
  </si>
  <si>
    <t>II Liceum Ogólnokształcące</t>
  </si>
  <si>
    <t>80102</t>
  </si>
  <si>
    <t>80120</t>
  </si>
  <si>
    <t>Licea ogólnokształcące</t>
  </si>
  <si>
    <t>4010</t>
  </si>
  <si>
    <t>Wynagrodzenia osobowe pracowników</t>
  </si>
  <si>
    <t>Zakup materiałów i wyposażenia</t>
  </si>
  <si>
    <t>UKŁAD WYKONAWCZY BUDŻETU POWIATU  STARGARDZKIEGO NA 2011 ROK I OSTATECZNE KWOTY DOCHODÓW I WYDATKÓW</t>
  </si>
  <si>
    <t>Wydatki bieżące</t>
  </si>
  <si>
    <t>Wynagrodzenia i składki od nich naliczane</t>
  </si>
  <si>
    <t>Pozostałe wydatki zwiazane z realizacją statutowych zadań</t>
  </si>
  <si>
    <t>Świadczenia na rzecz osób fizycznych</t>
  </si>
  <si>
    <t>Dotacje na zadania bieżące</t>
  </si>
  <si>
    <t>Wydatki na obsługę długu</t>
  </si>
  <si>
    <t>Wydatki majątkowe</t>
  </si>
  <si>
    <t>Wydatki ogółem</t>
  </si>
  <si>
    <t>Powiatowy Ośrodek Dokumentacji Geodezyjnej i Kartograficznej</t>
  </si>
  <si>
    <t xml:space="preserve">Wydatki w grupach </t>
  </si>
  <si>
    <t>71013</t>
  </si>
  <si>
    <t>Prace geodezyjne i kartograficzne (nieinwestycyjne)</t>
  </si>
  <si>
    <t>4210</t>
  </si>
  <si>
    <t>4260</t>
  </si>
  <si>
    <t>4270</t>
  </si>
  <si>
    <t>4700</t>
  </si>
  <si>
    <t>2960</t>
  </si>
  <si>
    <t>8550</t>
  </si>
  <si>
    <t>Przelewy redystrybucyjne</t>
  </si>
  <si>
    <t>Zakup energii</t>
  </si>
  <si>
    <t>Zakup usług remontowych</t>
  </si>
  <si>
    <t>Działalność usługowa</t>
  </si>
  <si>
    <t>Szkolenia pracowników niebędących członkami korpusu służby cywilnej</t>
  </si>
  <si>
    <t>Szkoły podstawowe specjalne</t>
  </si>
  <si>
    <t>4390</t>
  </si>
  <si>
    <t>Zakup usług obejmujących wykonanie ekspertyz, analiz i opinii</t>
  </si>
  <si>
    <t>80111</t>
  </si>
  <si>
    <t>Gimnazja specjalne</t>
  </si>
  <si>
    <t>4350</t>
  </si>
  <si>
    <t>4570</t>
  </si>
  <si>
    <t>Zakup usług dostępu do sieci Internet</t>
  </si>
  <si>
    <t>Odsetki od nieterminowych wpłat z tytułu pozostałych podatków i opłat</t>
  </si>
  <si>
    <t>85201</t>
  </si>
  <si>
    <t>921</t>
  </si>
  <si>
    <t>Kultura i ochrona dziedzictwa narodowego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</si>
  <si>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</si>
  <si>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</si>
  <si>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</si>
  <si>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przekaznych jednostkom niezaliczanym do sektora finansów publicznych</t>
  </si>
  <si>
    <t>Placówki opiekuńczo - wychowawcze</t>
  </si>
  <si>
    <t>Dom Dziecka Nr 2</t>
  </si>
  <si>
    <t>Starostwo Powiatowe</t>
  </si>
  <si>
    <t>Wydział Kultury i Promocji Powiatu "O"</t>
  </si>
  <si>
    <t>Wydział Geodezji i Gospodarki Nieruchomościami "F"</t>
  </si>
  <si>
    <t xml:space="preserve">Wynagrodzenia </t>
  </si>
  <si>
    <t>Wydatki na programy finansowane z udziałem środków, o których mowa w art. 5 ust.1 pkt 2 i 3, w części związanej z realizacją zadań jednostki samorządu terytorialnego</t>
  </si>
  <si>
    <t>Składki  naliczane od wynagrodzeń</t>
  </si>
  <si>
    <t>(Z PODZIAŁEM NA WYODRĘBNIONE JEDNOSTKI ORGANIZACYJNE POWIATU)</t>
  </si>
  <si>
    <t>80195</t>
  </si>
  <si>
    <t>Pozostała działalność</t>
  </si>
  <si>
    <t>2360</t>
  </si>
  <si>
    <t>2820</t>
  </si>
  <si>
    <t>Dotacje celowe z budżetu jednostki samorządu terytorialnego, udzielone w trybie art. 221 ustawy, na finansowanie lub dofianansowanie zadań zleconych do realizacji organizacjom prowadzącym działalność pożytku publicznego</t>
  </si>
  <si>
    <t>Dotacja celowa z budżetu na finansowanie lub dofinansowanie zadań zleconych do realizacji stowarzyszeniom</t>
  </si>
  <si>
    <t>Wydział Oświaty i Sportu "D"</t>
  </si>
  <si>
    <t>Powiatowe Centrum Pomocy Rodzinie "M"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</si>
</sst>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00#"/>
    <numFmt numFmtId="173" formatCode="##,##0"/>
    <numFmt numFmtId="174" formatCode="00#"/>
    <numFmt numFmtId="175" formatCode="000#"/>
    <numFmt numFmtId="176" formatCode="[$-415]d\ mmmm\ yyyy"/>
    <numFmt numFmtId="177" formatCode="#,##0_ ;\-#,##0\ 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E"/>
      <family val="0"/>
    </font>
    <font>
      <i/>
      <u val="single"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6"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27" borderId="1" applyNumberFormat="0" applyAlignment="0" applyProtection="0"/>
    <xf numFmtId="0" fontId="1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31" borderId="9" applyNumberFormat="0" applyFon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84">
      <alignment/>
      <protection/>
    </xf>
    <xf numFmtId="0" fontId="6" fillId="0" borderId="0" xfId="84" applyFont="1" applyAlignment="1">
      <alignment horizontal="center"/>
      <protection/>
    </xf>
    <xf numFmtId="0" fontId="9" fillId="33" borderId="0" xfId="84" applyFont="1" applyFill="1">
      <alignment/>
      <protection/>
    </xf>
    <xf numFmtId="3" fontId="3" fillId="34" borderId="10" xfId="95" applyNumberFormat="1" applyFont="1" applyFill="1" applyBorder="1" applyAlignment="1">
      <alignment vertical="center"/>
      <protection/>
    </xf>
    <xf numFmtId="43" fontId="10" fillId="0" borderId="0" xfId="42" applyFont="1" applyAlignment="1">
      <alignment/>
    </xf>
    <xf numFmtId="49" fontId="3" fillId="10" borderId="10" xfId="95" applyNumberFormat="1" applyFont="1" applyFill="1" applyBorder="1" applyAlignment="1">
      <alignment horizontal="center" vertical="center"/>
      <protection/>
    </xf>
    <xf numFmtId="3" fontId="3" fillId="10" borderId="10" xfId="95" applyNumberFormat="1" applyFont="1" applyFill="1" applyBorder="1" applyAlignment="1">
      <alignment vertical="center"/>
      <protection/>
    </xf>
    <xf numFmtId="49" fontId="2" fillId="35" borderId="10" xfId="95" applyNumberFormat="1" applyFont="1" applyFill="1" applyBorder="1" applyAlignment="1">
      <alignment horizontal="center" vertical="center"/>
      <protection/>
    </xf>
    <xf numFmtId="3" fontId="2" fillId="35" borderId="10" xfId="95" applyNumberFormat="1" applyFont="1" applyFill="1" applyBorder="1" applyAlignment="1">
      <alignment vertical="center"/>
      <protection/>
    </xf>
    <xf numFmtId="3" fontId="0" fillId="0" borderId="0" xfId="84" applyNumberFormat="1">
      <alignment/>
      <protection/>
    </xf>
    <xf numFmtId="0" fontId="8" fillId="0" borderId="0" xfId="84" applyFont="1" applyBorder="1" applyAlignment="1">
      <alignment horizontal="center" vertical="center"/>
      <protection/>
    </xf>
    <xf numFmtId="3" fontId="8" fillId="0" borderId="0" xfId="84" applyNumberFormat="1" applyFont="1" applyBorder="1" applyAlignment="1">
      <alignment horizontal="center" vertical="center"/>
      <protection/>
    </xf>
    <xf numFmtId="0" fontId="8" fillId="0" borderId="10" xfId="84" applyFont="1" applyBorder="1" applyAlignment="1">
      <alignment horizontal="right" vertical="center"/>
      <protection/>
    </xf>
    <xf numFmtId="0" fontId="8" fillId="10" borderId="10" xfId="84" applyFont="1" applyFill="1" applyBorder="1" applyAlignment="1">
      <alignment horizontal="right" vertical="center"/>
      <protection/>
    </xf>
    <xf numFmtId="3" fontId="8" fillId="10" borderId="10" xfId="84" applyNumberFormat="1" applyFont="1" applyFill="1" applyBorder="1" applyAlignment="1">
      <alignment horizontal="right" vertical="center"/>
      <protection/>
    </xf>
    <xf numFmtId="3" fontId="13" fillId="35" borderId="10" xfId="84" applyNumberFormat="1" applyFont="1" applyFill="1" applyBorder="1" applyAlignment="1">
      <alignment horizontal="right" vertical="center"/>
      <protection/>
    </xf>
    <xf numFmtId="3" fontId="13" fillId="0" borderId="10" xfId="84" applyNumberFormat="1" applyFont="1" applyBorder="1" applyAlignment="1">
      <alignment horizontal="right" vertical="center"/>
      <protection/>
    </xf>
    <xf numFmtId="0" fontId="13" fillId="0" borderId="10" xfId="84" applyFont="1" applyBorder="1" applyAlignment="1">
      <alignment horizontal="center" vertical="center"/>
      <protection/>
    </xf>
    <xf numFmtId="3" fontId="13" fillId="10" borderId="10" xfId="84" applyNumberFormat="1" applyFont="1" applyFill="1" applyBorder="1" applyAlignment="1">
      <alignment horizontal="right" vertical="center"/>
      <protection/>
    </xf>
    <xf numFmtId="0" fontId="13" fillId="0" borderId="10" xfId="84" applyFont="1" applyBorder="1" applyAlignment="1">
      <alignment horizontal="right" vertical="center"/>
      <protection/>
    </xf>
    <xf numFmtId="0" fontId="13" fillId="35" borderId="10" xfId="84" applyFont="1" applyFill="1" applyBorder="1" applyAlignment="1">
      <alignment horizontal="right" vertical="center"/>
      <protection/>
    </xf>
    <xf numFmtId="0" fontId="55" fillId="0" borderId="10" xfId="84" applyFont="1" applyBorder="1">
      <alignment/>
      <protection/>
    </xf>
    <xf numFmtId="49" fontId="8" fillId="10" borderId="10" xfId="84" applyNumberFormat="1" applyFont="1" applyFill="1" applyBorder="1" applyAlignment="1">
      <alignment horizontal="right"/>
      <protection/>
    </xf>
    <xf numFmtId="0" fontId="0" fillId="0" borderId="0" xfId="84" applyAlignment="1">
      <alignment horizontal="center" vertical="center"/>
      <protection/>
    </xf>
    <xf numFmtId="0" fontId="55" fillId="0" borderId="10" xfId="84" applyFont="1" applyBorder="1" applyAlignment="1">
      <alignment horizontal="center" vertical="center"/>
      <protection/>
    </xf>
    <xf numFmtId="0" fontId="55" fillId="0" borderId="0" xfId="0" applyFont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49" fontId="2" fillId="35" borderId="11" xfId="95" applyNumberFormat="1" applyFont="1" applyFill="1" applyBorder="1" applyAlignment="1">
      <alignment horizontal="center" vertical="center"/>
      <protection/>
    </xf>
    <xf numFmtId="3" fontId="3" fillId="35" borderId="10" xfId="95" applyNumberFormat="1" applyFont="1" applyFill="1" applyBorder="1" applyAlignment="1">
      <alignment vertical="center"/>
      <protection/>
    </xf>
    <xf numFmtId="3" fontId="13" fillId="0" borderId="10" xfId="84" applyNumberFormat="1" applyFont="1" applyFill="1" applyBorder="1" applyAlignment="1">
      <alignment horizontal="right" vertical="center"/>
      <protection/>
    </xf>
    <xf numFmtId="49" fontId="17" fillId="35" borderId="10" xfId="95" applyNumberFormat="1" applyFont="1" applyFill="1" applyBorder="1" applyAlignment="1">
      <alignment horizontal="center" vertical="center"/>
      <protection/>
    </xf>
    <xf numFmtId="3" fontId="17" fillId="35" borderId="10" xfId="95" applyNumberFormat="1" applyFont="1" applyFill="1" applyBorder="1" applyAlignment="1">
      <alignment vertical="center"/>
      <protection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57" fillId="0" borderId="0" xfId="84" applyFont="1">
      <alignment/>
      <protection/>
    </xf>
    <xf numFmtId="0" fontId="3" fillId="10" borderId="10" xfId="95" applyFont="1" applyFill="1" applyBorder="1" applyAlignment="1">
      <alignment vertical="center"/>
      <protection/>
    </xf>
    <xf numFmtId="49" fontId="3" fillId="10" borderId="11" xfId="95" applyNumberFormat="1" applyFont="1" applyFill="1" applyBorder="1" applyAlignment="1">
      <alignment horizontal="center" vertical="center"/>
      <protection/>
    </xf>
    <xf numFmtId="0" fontId="58" fillId="10" borderId="10" xfId="0" applyFont="1" applyFill="1" applyBorder="1" applyAlignment="1">
      <alignment vertical="center" wrapText="1"/>
    </xf>
    <xf numFmtId="0" fontId="0" fillId="0" borderId="10" xfId="84" applyBorder="1">
      <alignment/>
      <protection/>
    </xf>
    <xf numFmtId="49" fontId="17" fillId="35" borderId="11" xfId="95" applyNumberFormat="1" applyFont="1" applyFill="1" applyBorder="1" applyAlignment="1">
      <alignment horizontal="center" vertical="center"/>
      <protection/>
    </xf>
    <xf numFmtId="0" fontId="59" fillId="0" borderId="0" xfId="84" applyFont="1">
      <alignment/>
      <protection/>
    </xf>
    <xf numFmtId="0" fontId="18" fillId="36" borderId="10" xfId="96" applyFont="1" applyFill="1" applyBorder="1" applyAlignment="1">
      <alignment horizontal="left" vertical="center"/>
      <protection/>
    </xf>
    <xf numFmtId="49" fontId="2" fillId="0" borderId="10" xfId="96" applyNumberFormat="1" applyFont="1" applyBorder="1" applyAlignment="1">
      <alignment vertical="center"/>
      <protection/>
    </xf>
    <xf numFmtId="49" fontId="2" fillId="0" borderId="10" xfId="96" applyNumberFormat="1" applyFont="1" applyBorder="1" applyAlignment="1">
      <alignment vertical="center" wrapText="1"/>
      <protection/>
    </xf>
    <xf numFmtId="49" fontId="0" fillId="0" borderId="10" xfId="96" applyNumberFormat="1" applyFont="1" applyBorder="1" applyAlignment="1">
      <alignment vertical="center"/>
      <protection/>
    </xf>
    <xf numFmtId="49" fontId="5" fillId="0" borderId="10" xfId="96" applyNumberFormat="1" applyFont="1" applyBorder="1" applyAlignment="1">
      <alignment vertical="center"/>
      <protection/>
    </xf>
    <xf numFmtId="49" fontId="3" fillId="36" borderId="10" xfId="96" applyNumberFormat="1" applyFont="1" applyFill="1" applyBorder="1" applyAlignment="1">
      <alignment horizontal="left" vertical="center"/>
      <protection/>
    </xf>
    <xf numFmtId="0" fontId="18" fillId="37" borderId="10" xfId="96" applyFont="1" applyFill="1" applyBorder="1" applyAlignment="1">
      <alignment horizontal="right" vertical="center"/>
      <protection/>
    </xf>
    <xf numFmtId="3" fontId="58" fillId="36" borderId="10" xfId="84" applyNumberFormat="1" applyFont="1" applyFill="1" applyBorder="1">
      <alignment/>
      <protection/>
    </xf>
    <xf numFmtId="3" fontId="55" fillId="0" borderId="10" xfId="84" applyNumberFormat="1" applyFont="1" applyBorder="1" applyAlignment="1">
      <alignment vertical="center"/>
      <protection/>
    </xf>
    <xf numFmtId="3" fontId="58" fillId="36" borderId="10" xfId="84" applyNumberFormat="1" applyFont="1" applyFill="1" applyBorder="1" applyAlignment="1">
      <alignment vertical="center"/>
      <protection/>
    </xf>
    <xf numFmtId="3" fontId="58" fillId="37" borderId="10" xfId="84" applyNumberFormat="1" applyFont="1" applyFill="1" applyBorder="1" applyAlignment="1">
      <alignment vertical="center"/>
      <protection/>
    </xf>
    <xf numFmtId="0" fontId="55" fillId="0" borderId="0" xfId="84" applyFont="1" applyBorder="1">
      <alignment/>
      <protection/>
    </xf>
    <xf numFmtId="0" fontId="55" fillId="0" borderId="0" xfId="84" applyFont="1" applyBorder="1" applyAlignment="1">
      <alignment horizontal="center" vertical="center"/>
      <protection/>
    </xf>
    <xf numFmtId="0" fontId="58" fillId="0" borderId="0" xfId="84" applyFont="1" applyFill="1" applyBorder="1" applyAlignment="1">
      <alignment horizontal="right"/>
      <protection/>
    </xf>
    <xf numFmtId="3" fontId="58" fillId="0" borderId="0" xfId="84" applyNumberFormat="1" applyFont="1" applyFill="1" applyBorder="1">
      <alignment/>
      <protection/>
    </xf>
    <xf numFmtId="3" fontId="58" fillId="0" borderId="0" xfId="84" applyNumberFormat="1" applyFont="1" applyFill="1" applyBorder="1" applyAlignment="1">
      <alignment horizontal="center"/>
      <protection/>
    </xf>
    <xf numFmtId="0" fontId="0" fillId="0" borderId="10" xfId="84" applyBorder="1" applyAlignment="1">
      <alignment horizontal="center" vertical="center"/>
      <protection/>
    </xf>
    <xf numFmtId="49" fontId="0" fillId="0" borderId="10" xfId="96" applyNumberFormat="1" applyFont="1" applyBorder="1" applyAlignment="1">
      <alignment vertical="center" wrapText="1"/>
      <protection/>
    </xf>
    <xf numFmtId="0" fontId="55" fillId="0" borderId="10" xfId="0" applyFont="1" applyBorder="1" applyAlignment="1">
      <alignment horizontal="left" vertical="center" wrapText="1"/>
    </xf>
    <xf numFmtId="0" fontId="13" fillId="0" borderId="10" xfId="84" applyFont="1" applyFill="1" applyBorder="1" applyAlignment="1">
      <alignment horizontal="right" vertical="center"/>
      <protection/>
    </xf>
    <xf numFmtId="3" fontId="3" fillId="0" borderId="10" xfId="95" applyNumberFormat="1" applyFont="1" applyFill="1" applyBorder="1" applyAlignment="1">
      <alignment horizontal="right" vertical="center"/>
      <protection/>
    </xf>
    <xf numFmtId="3" fontId="55" fillId="0" borderId="10" xfId="84" applyNumberFormat="1" applyFont="1" applyFill="1" applyBorder="1">
      <alignment/>
      <protection/>
    </xf>
    <xf numFmtId="0" fontId="59" fillId="0" borderId="12" xfId="84" applyFont="1" applyBorder="1" applyAlignment="1">
      <alignment horizontal="center" vertical="center"/>
      <protection/>
    </xf>
    <xf numFmtId="3" fontId="8" fillId="0" borderId="10" xfId="84" applyNumberFormat="1" applyFont="1" applyBorder="1" applyAlignment="1">
      <alignment horizontal="center" vertical="center"/>
      <protection/>
    </xf>
    <xf numFmtId="0" fontId="15" fillId="0" borderId="10" xfId="84" applyFont="1" applyBorder="1" applyAlignment="1">
      <alignment horizontal="right" vertical="center"/>
      <protection/>
    </xf>
    <xf numFmtId="0" fontId="16" fillId="34" borderId="10" xfId="95" applyFont="1" applyFill="1" applyBorder="1" applyAlignment="1">
      <alignment horizontal="center" vertical="center"/>
      <protection/>
    </xf>
    <xf numFmtId="3" fontId="59" fillId="0" borderId="13" xfId="84" applyNumberFormat="1" applyFont="1" applyBorder="1" applyAlignment="1">
      <alignment horizontal="center"/>
      <protection/>
    </xf>
    <xf numFmtId="0" fontId="59" fillId="0" borderId="14" xfId="84" applyFont="1" applyBorder="1" applyAlignment="1">
      <alignment horizontal="center"/>
      <protection/>
    </xf>
    <xf numFmtId="0" fontId="8" fillId="0" borderId="10" xfId="84" applyFont="1" applyBorder="1" applyAlignment="1">
      <alignment horizontal="center" vertical="center"/>
      <protection/>
    </xf>
    <xf numFmtId="0" fontId="55" fillId="0" borderId="10" xfId="84" applyFont="1" applyBorder="1" applyAlignment="1">
      <alignment horizontal="center"/>
      <protection/>
    </xf>
    <xf numFmtId="3" fontId="13" fillId="0" borderId="10" xfId="84" applyNumberFormat="1" applyFont="1" applyBorder="1" applyAlignment="1">
      <alignment horizontal="center" vertical="center"/>
      <protection/>
    </xf>
    <xf numFmtId="3" fontId="13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3" fillId="34" borderId="10" xfId="95" applyFont="1" applyFill="1" applyBorder="1" applyAlignment="1">
      <alignment horizontal="center" vertical="center"/>
      <protection/>
    </xf>
    <xf numFmtId="0" fontId="4" fillId="34" borderId="10" xfId="95" applyFont="1" applyFill="1" applyBorder="1" applyAlignment="1">
      <alignment horizontal="center" vertical="center"/>
      <protection/>
    </xf>
    <xf numFmtId="0" fontId="14" fillId="0" borderId="0" xfId="84" applyFont="1" applyAlignment="1">
      <alignment horizontal="center" vertical="center"/>
      <protection/>
    </xf>
    <xf numFmtId="0" fontId="7" fillId="0" borderId="0" xfId="84" applyFont="1" applyAlignment="1">
      <alignment horizontal="center" wrapText="1"/>
      <protection/>
    </xf>
    <xf numFmtId="0" fontId="3" fillId="0" borderId="10" xfId="95" applyFont="1" applyFill="1" applyBorder="1" applyAlignment="1">
      <alignment horizontal="center" vertical="center"/>
      <protection/>
    </xf>
    <xf numFmtId="0" fontId="7" fillId="0" borderId="0" xfId="84" applyFont="1" applyAlignment="1">
      <alignment horizontal="center"/>
      <protection/>
    </xf>
    <xf numFmtId="49" fontId="3" fillId="35" borderId="10" xfId="95" applyNumberFormat="1" applyFont="1" applyFill="1" applyBorder="1" applyAlignment="1">
      <alignment horizontal="center" vertical="center"/>
      <protection/>
    </xf>
  </cellXfs>
  <cellStyles count="13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3" xfId="57"/>
    <cellStyle name="Dziesiętny 2 4" xfId="58"/>
    <cellStyle name="Dziesiętny 2 5" xfId="59"/>
    <cellStyle name="Dziesiętny 2 6" xfId="60"/>
    <cellStyle name="Dziesiętny 2 7" xfId="61"/>
    <cellStyle name="Dziesiętny 2 8" xfId="62"/>
    <cellStyle name="Dziesiętny 2 9" xfId="63"/>
    <cellStyle name="Dziesiętny 3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ormalny 10" xfId="73"/>
    <cellStyle name="Normalny 11" xfId="74"/>
    <cellStyle name="Normalny 12" xfId="75"/>
    <cellStyle name="Normalny 13" xfId="76"/>
    <cellStyle name="Normalny 14" xfId="77"/>
    <cellStyle name="Normalny 15" xfId="78"/>
    <cellStyle name="Normalny 16" xfId="79"/>
    <cellStyle name="Normalny 17" xfId="80"/>
    <cellStyle name="Normalny 18" xfId="81"/>
    <cellStyle name="Normalny 18 2" xfId="82"/>
    <cellStyle name="Normalny 19" xfId="83"/>
    <cellStyle name="Normalny 2" xfId="84"/>
    <cellStyle name="Normalny 2 10" xfId="85"/>
    <cellStyle name="Normalny 2 11" xfId="86"/>
    <cellStyle name="Normalny 2 12" xfId="87"/>
    <cellStyle name="Normalny 2 13" xfId="88"/>
    <cellStyle name="Normalny 2 14" xfId="89"/>
    <cellStyle name="Normalny 2 15" xfId="90"/>
    <cellStyle name="Normalny 2 16" xfId="91"/>
    <cellStyle name="Normalny 2 17" xfId="92"/>
    <cellStyle name="Normalny 2 18" xfId="93"/>
    <cellStyle name="Normalny 2 19" xfId="94"/>
    <cellStyle name="Normalny 2 2" xfId="95"/>
    <cellStyle name="Normalny 2 2 10" xfId="96"/>
    <cellStyle name="Normalny 2 2 11" xfId="97"/>
    <cellStyle name="Normalny 2 2 12" xfId="98"/>
    <cellStyle name="Normalny 2 2 13" xfId="99"/>
    <cellStyle name="Normalny 2 2 14" xfId="100"/>
    <cellStyle name="Normalny 2 2 15" xfId="101"/>
    <cellStyle name="Normalny 2 2 16" xfId="102"/>
    <cellStyle name="Normalny 2 2 17" xfId="103"/>
    <cellStyle name="Normalny 2 2 18" xfId="104"/>
    <cellStyle name="Normalny 2 2 19" xfId="105"/>
    <cellStyle name="Normalny 2 2 2" xfId="106"/>
    <cellStyle name="Normalny 2 2 20" xfId="107"/>
    <cellStyle name="Normalny 2 2 3" xfId="108"/>
    <cellStyle name="Normalny 2 2 4" xfId="109"/>
    <cellStyle name="Normalny 2 2 5" xfId="110"/>
    <cellStyle name="Normalny 2 2 6" xfId="111"/>
    <cellStyle name="Normalny 2 2 7" xfId="112"/>
    <cellStyle name="Normalny 2 2 8" xfId="113"/>
    <cellStyle name="Normalny 2 2 9" xfId="114"/>
    <cellStyle name="Normalny 2 2_układ wykonawczy 1495" xfId="115"/>
    <cellStyle name="Normalny 2 20" xfId="116"/>
    <cellStyle name="Normalny 2 21" xfId="117"/>
    <cellStyle name="Normalny 2 22" xfId="118"/>
    <cellStyle name="Normalny 2 3" xfId="119"/>
    <cellStyle name="Normalny 2 4" xfId="120"/>
    <cellStyle name="Normalny 2 5" xfId="121"/>
    <cellStyle name="Normalny 2 6" xfId="122"/>
    <cellStyle name="Normalny 2 7" xfId="123"/>
    <cellStyle name="Normalny 2 8" xfId="124"/>
    <cellStyle name="Normalny 2 9" xfId="125"/>
    <cellStyle name="Normalny 2_BIP-2007 roczne-załączniki" xfId="126"/>
    <cellStyle name="Normalny 22" xfId="127"/>
    <cellStyle name="Normalny 3" xfId="128"/>
    <cellStyle name="Normalny 4" xfId="129"/>
    <cellStyle name="Normalny 5" xfId="130"/>
    <cellStyle name="Normalny 6" xfId="131"/>
    <cellStyle name="Normalny 7" xfId="132"/>
    <cellStyle name="Normalny 8" xfId="133"/>
    <cellStyle name="Normalny 9" xfId="134"/>
    <cellStyle name="Obliczenia" xfId="135"/>
    <cellStyle name="Followed Hyperlink" xfId="136"/>
    <cellStyle name="Percent" xfId="137"/>
    <cellStyle name="Suma" xfId="138"/>
    <cellStyle name="Tekst objaśnienia" xfId="139"/>
    <cellStyle name="Tekst ostrzeżenia" xfId="140"/>
    <cellStyle name="Tytuł" xfId="141"/>
    <cellStyle name="Uwaga" xfId="142"/>
    <cellStyle name="Currency" xfId="143"/>
    <cellStyle name="Currency [0]" xfId="144"/>
    <cellStyle name="Złe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1">
      <pane ySplit="6" topLeftCell="A31" activePane="bottomLeft" state="frozen"/>
      <selection pane="topLeft" activeCell="A1" sqref="A1"/>
      <selection pane="bottomLeft" activeCell="A29" sqref="A29:IV31"/>
    </sheetView>
  </sheetViews>
  <sheetFormatPr defaultColWidth="9.140625" defaultRowHeight="15"/>
  <cols>
    <col min="1" max="1" width="5.57421875" style="1" customWidth="1"/>
    <col min="2" max="2" width="8.7109375" style="24" customWidth="1"/>
    <col min="3" max="3" width="6.421875" style="24" bestFit="1" customWidth="1"/>
    <col min="4" max="4" width="42.7109375" style="1" customWidth="1"/>
    <col min="5" max="5" width="11.57421875" style="1" customWidth="1"/>
    <col min="6" max="6" width="12.00390625" style="1" customWidth="1"/>
    <col min="7" max="7" width="12.57421875" style="1" customWidth="1"/>
    <col min="8" max="8" width="12.140625" style="1" customWidth="1"/>
    <col min="9" max="9" width="12.421875" style="1" customWidth="1"/>
    <col min="10" max="10" width="13.421875" style="1" customWidth="1"/>
    <col min="11" max="16384" width="9.140625" style="1" customWidth="1"/>
  </cols>
  <sheetData>
    <row r="1" spans="1:10" ht="15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</row>
    <row r="3" ht="15">
      <c r="J3" s="2" t="s">
        <v>1</v>
      </c>
    </row>
    <row r="4" spans="1:10" ht="15">
      <c r="A4" s="75" t="s">
        <v>2</v>
      </c>
      <c r="B4" s="75" t="s">
        <v>3</v>
      </c>
      <c r="C4" s="75" t="s">
        <v>4</v>
      </c>
      <c r="D4" s="75" t="s">
        <v>5</v>
      </c>
      <c r="E4" s="75" t="s">
        <v>6</v>
      </c>
      <c r="F4" s="75"/>
      <c r="G4" s="75" t="s">
        <v>7</v>
      </c>
      <c r="H4" s="75"/>
      <c r="I4" s="75" t="s">
        <v>11</v>
      </c>
      <c r="J4" s="75"/>
    </row>
    <row r="5" spans="1:10" ht="15">
      <c r="A5" s="75"/>
      <c r="B5" s="75"/>
      <c r="C5" s="75"/>
      <c r="D5" s="75"/>
      <c r="E5" s="67" t="s">
        <v>8</v>
      </c>
      <c r="F5" s="67" t="s">
        <v>9</v>
      </c>
      <c r="G5" s="67" t="s">
        <v>8</v>
      </c>
      <c r="H5" s="67" t="s">
        <v>9</v>
      </c>
      <c r="I5" s="67" t="s">
        <v>8</v>
      </c>
      <c r="J5" s="67" t="s">
        <v>9</v>
      </c>
    </row>
    <row r="6" spans="1:10" ht="9" customHeight="1">
      <c r="A6" s="75"/>
      <c r="B6" s="75"/>
      <c r="C6" s="75"/>
      <c r="D6" s="75"/>
      <c r="E6" s="67"/>
      <c r="F6" s="67"/>
      <c r="G6" s="67"/>
      <c r="H6" s="67"/>
      <c r="I6" s="67"/>
      <c r="J6" s="67"/>
    </row>
    <row r="7" spans="1:10" s="41" customFormat="1" ht="21" customHeight="1">
      <c r="A7" s="6" t="s">
        <v>19</v>
      </c>
      <c r="B7" s="6"/>
      <c r="C7" s="6"/>
      <c r="D7" s="36" t="s">
        <v>55</v>
      </c>
      <c r="E7" s="7">
        <f aca="true" t="shared" si="0" ref="E7:J7">E8</f>
        <v>0</v>
      </c>
      <c r="F7" s="7">
        <f t="shared" si="0"/>
        <v>0</v>
      </c>
      <c r="G7" s="7">
        <f t="shared" si="0"/>
        <v>197086</v>
      </c>
      <c r="H7" s="7">
        <f t="shared" si="0"/>
        <v>63543</v>
      </c>
      <c r="I7" s="7">
        <f t="shared" si="0"/>
        <v>0</v>
      </c>
      <c r="J7" s="7">
        <f t="shared" si="0"/>
        <v>0</v>
      </c>
    </row>
    <row r="8" spans="1:10" s="35" customFormat="1" ht="30" customHeight="1">
      <c r="A8" s="31"/>
      <c r="B8" s="31" t="s">
        <v>44</v>
      </c>
      <c r="C8" s="31"/>
      <c r="D8" s="33" t="s">
        <v>45</v>
      </c>
      <c r="E8" s="32">
        <f aca="true" t="shared" si="1" ref="E8:J8">SUM(E9:E15)</f>
        <v>0</v>
      </c>
      <c r="F8" s="32">
        <f t="shared" si="1"/>
        <v>0</v>
      </c>
      <c r="G8" s="32">
        <f t="shared" si="1"/>
        <v>197086</v>
      </c>
      <c r="H8" s="32">
        <f t="shared" si="1"/>
        <v>63543</v>
      </c>
      <c r="I8" s="32">
        <f t="shared" si="1"/>
        <v>0</v>
      </c>
      <c r="J8" s="32">
        <f t="shared" si="1"/>
        <v>0</v>
      </c>
    </row>
    <row r="9" spans="1:10" s="35" customFormat="1" ht="18.75" customHeight="1">
      <c r="A9" s="40"/>
      <c r="B9" s="40"/>
      <c r="C9" s="28" t="s">
        <v>50</v>
      </c>
      <c r="D9" s="60" t="s">
        <v>52</v>
      </c>
      <c r="E9" s="9">
        <v>0</v>
      </c>
      <c r="F9" s="9">
        <v>0</v>
      </c>
      <c r="G9" s="9">
        <v>63543</v>
      </c>
      <c r="H9" s="9">
        <v>0</v>
      </c>
      <c r="I9" s="9">
        <v>0</v>
      </c>
      <c r="J9" s="9">
        <v>0</v>
      </c>
    </row>
    <row r="10" spans="1:10" ht="18.75" customHeight="1">
      <c r="A10" s="28"/>
      <c r="B10" s="28"/>
      <c r="C10" s="28" t="s">
        <v>46</v>
      </c>
      <c r="D10" s="27" t="s">
        <v>32</v>
      </c>
      <c r="E10" s="9">
        <v>0</v>
      </c>
      <c r="F10" s="9">
        <v>0</v>
      </c>
      <c r="G10" s="9">
        <v>68000</v>
      </c>
      <c r="H10" s="9">
        <v>0</v>
      </c>
      <c r="I10" s="9">
        <v>0</v>
      </c>
      <c r="J10" s="9">
        <v>0</v>
      </c>
    </row>
    <row r="11" spans="1:10" ht="18.75" customHeight="1">
      <c r="A11" s="28"/>
      <c r="B11" s="28"/>
      <c r="C11" s="28" t="s">
        <v>47</v>
      </c>
      <c r="D11" s="27" t="s">
        <v>53</v>
      </c>
      <c r="E11" s="9">
        <v>0</v>
      </c>
      <c r="F11" s="9">
        <v>0</v>
      </c>
      <c r="G11" s="9">
        <v>15000</v>
      </c>
      <c r="H11" s="9">
        <v>0</v>
      </c>
      <c r="I11" s="9">
        <v>0</v>
      </c>
      <c r="J11" s="9">
        <v>0</v>
      </c>
    </row>
    <row r="12" spans="1:10" ht="18.75" customHeight="1">
      <c r="A12" s="28"/>
      <c r="B12" s="28"/>
      <c r="C12" s="28" t="s">
        <v>48</v>
      </c>
      <c r="D12" s="27" t="s">
        <v>54</v>
      </c>
      <c r="E12" s="9">
        <v>0</v>
      </c>
      <c r="F12" s="9">
        <v>0</v>
      </c>
      <c r="G12" s="9">
        <v>33000</v>
      </c>
      <c r="H12" s="9">
        <v>0</v>
      </c>
      <c r="I12" s="9">
        <v>0</v>
      </c>
      <c r="J12" s="9">
        <v>0</v>
      </c>
    </row>
    <row r="13" spans="1:10" ht="18.75" customHeight="1">
      <c r="A13" s="28"/>
      <c r="B13" s="28"/>
      <c r="C13" s="28" t="s">
        <v>20</v>
      </c>
      <c r="D13" s="27" t="s">
        <v>21</v>
      </c>
      <c r="E13" s="9">
        <v>0</v>
      </c>
      <c r="F13" s="9">
        <v>0</v>
      </c>
      <c r="G13" s="9">
        <v>12543</v>
      </c>
      <c r="H13" s="9">
        <v>0</v>
      </c>
      <c r="I13" s="9">
        <v>0</v>
      </c>
      <c r="J13" s="9">
        <v>0</v>
      </c>
    </row>
    <row r="14" spans="1:10" ht="27.75" customHeight="1">
      <c r="A14" s="28"/>
      <c r="B14" s="28"/>
      <c r="C14" s="28" t="s">
        <v>49</v>
      </c>
      <c r="D14" s="27" t="s">
        <v>56</v>
      </c>
      <c r="E14" s="9">
        <v>0</v>
      </c>
      <c r="F14" s="9">
        <v>0</v>
      </c>
      <c r="G14" s="9">
        <v>5000</v>
      </c>
      <c r="H14" s="9">
        <v>0</v>
      </c>
      <c r="I14" s="9">
        <v>0</v>
      </c>
      <c r="J14" s="9">
        <v>0</v>
      </c>
    </row>
    <row r="15" spans="1:10" ht="18.75" customHeight="1">
      <c r="A15" s="28"/>
      <c r="B15" s="28"/>
      <c r="C15" s="28" t="s">
        <v>51</v>
      </c>
      <c r="D15" s="26" t="s">
        <v>24</v>
      </c>
      <c r="E15" s="9">
        <v>0</v>
      </c>
      <c r="F15" s="9">
        <v>0</v>
      </c>
      <c r="G15" s="9">
        <v>0</v>
      </c>
      <c r="H15" s="9">
        <v>63543</v>
      </c>
      <c r="I15" s="9">
        <v>0</v>
      </c>
      <c r="J15" s="9">
        <v>0</v>
      </c>
    </row>
    <row r="16" spans="1:10" s="41" customFormat="1" ht="23.25" customHeight="1">
      <c r="A16" s="37" t="s">
        <v>18</v>
      </c>
      <c r="B16" s="37"/>
      <c r="C16" s="37"/>
      <c r="D16" s="38" t="s">
        <v>13</v>
      </c>
      <c r="E16" s="7">
        <f aca="true" t="shared" si="2" ref="E16:J16">E17+E20+E22+E25</f>
        <v>0</v>
      </c>
      <c r="F16" s="7">
        <f t="shared" si="2"/>
        <v>0</v>
      </c>
      <c r="G16" s="7">
        <f t="shared" si="2"/>
        <v>132910</v>
      </c>
      <c r="H16" s="7">
        <f t="shared" si="2"/>
        <v>125000</v>
      </c>
      <c r="I16" s="7">
        <f t="shared" si="2"/>
        <v>0</v>
      </c>
      <c r="J16" s="7">
        <f t="shared" si="2"/>
        <v>0</v>
      </c>
    </row>
    <row r="17" spans="1:10" s="35" customFormat="1" ht="19.5" customHeight="1">
      <c r="A17" s="40"/>
      <c r="B17" s="40" t="s">
        <v>27</v>
      </c>
      <c r="C17" s="40"/>
      <c r="D17" s="34" t="s">
        <v>57</v>
      </c>
      <c r="E17" s="32">
        <f aca="true" t="shared" si="3" ref="E17:J17">SUM(E18:E19)</f>
        <v>0</v>
      </c>
      <c r="F17" s="32">
        <f t="shared" si="3"/>
        <v>0</v>
      </c>
      <c r="G17" s="32">
        <f t="shared" si="3"/>
        <v>4850</v>
      </c>
      <c r="H17" s="32">
        <f t="shared" si="3"/>
        <v>0</v>
      </c>
      <c r="I17" s="32">
        <f t="shared" si="3"/>
        <v>0</v>
      </c>
      <c r="J17" s="32">
        <f t="shared" si="3"/>
        <v>0</v>
      </c>
    </row>
    <row r="18" spans="1:10" ht="19.5" customHeight="1">
      <c r="A18" s="8"/>
      <c r="B18" s="8"/>
      <c r="C18" s="8" t="s">
        <v>30</v>
      </c>
      <c r="D18" s="27" t="s">
        <v>31</v>
      </c>
      <c r="E18" s="9">
        <v>0</v>
      </c>
      <c r="F18" s="9">
        <v>0</v>
      </c>
      <c r="G18" s="9">
        <v>4200</v>
      </c>
      <c r="H18" s="9">
        <v>0</v>
      </c>
      <c r="I18" s="9">
        <v>0</v>
      </c>
      <c r="J18" s="9">
        <v>0</v>
      </c>
    </row>
    <row r="19" spans="1:10" ht="30.75" customHeight="1">
      <c r="A19" s="8"/>
      <c r="B19" s="8"/>
      <c r="C19" s="8" t="s">
        <v>58</v>
      </c>
      <c r="D19" s="26" t="s">
        <v>59</v>
      </c>
      <c r="E19" s="9">
        <v>0</v>
      </c>
      <c r="F19" s="9">
        <v>0</v>
      </c>
      <c r="G19" s="9">
        <v>650</v>
      </c>
      <c r="H19" s="9">
        <v>0</v>
      </c>
      <c r="I19" s="9">
        <v>0</v>
      </c>
      <c r="J19" s="9">
        <v>0</v>
      </c>
    </row>
    <row r="20" spans="1:10" s="35" customFormat="1" ht="19.5" customHeight="1">
      <c r="A20" s="31"/>
      <c r="B20" s="31" t="s">
        <v>60</v>
      </c>
      <c r="C20" s="31"/>
      <c r="D20" s="34" t="s">
        <v>61</v>
      </c>
      <c r="E20" s="32">
        <f aca="true" t="shared" si="4" ref="E20:J20">SUM(E21)</f>
        <v>0</v>
      </c>
      <c r="F20" s="32">
        <f t="shared" si="4"/>
        <v>0</v>
      </c>
      <c r="G20" s="32">
        <f t="shared" si="4"/>
        <v>2900</v>
      </c>
      <c r="H20" s="32">
        <f t="shared" si="4"/>
        <v>0</v>
      </c>
      <c r="I20" s="32">
        <f t="shared" si="4"/>
        <v>0</v>
      </c>
      <c r="J20" s="32">
        <f t="shared" si="4"/>
        <v>0</v>
      </c>
    </row>
    <row r="21" spans="1:10" ht="19.5" customHeight="1">
      <c r="A21" s="8"/>
      <c r="B21" s="8"/>
      <c r="C21" s="8" t="s">
        <v>30</v>
      </c>
      <c r="D21" s="27" t="s">
        <v>31</v>
      </c>
      <c r="E21" s="9">
        <v>0</v>
      </c>
      <c r="F21" s="9">
        <v>0</v>
      </c>
      <c r="G21" s="9">
        <v>2900</v>
      </c>
      <c r="H21" s="9">
        <v>0</v>
      </c>
      <c r="I21" s="9">
        <v>0</v>
      </c>
      <c r="J21" s="9">
        <v>0</v>
      </c>
    </row>
    <row r="22" spans="1:10" s="35" customFormat="1" ht="19.5" customHeight="1">
      <c r="A22" s="40"/>
      <c r="B22" s="40" t="s">
        <v>28</v>
      </c>
      <c r="C22" s="40"/>
      <c r="D22" s="34" t="s">
        <v>29</v>
      </c>
      <c r="E22" s="32">
        <f aca="true" t="shared" si="5" ref="E22:J22">SUM(E23:E24)</f>
        <v>0</v>
      </c>
      <c r="F22" s="32">
        <f t="shared" si="5"/>
        <v>0</v>
      </c>
      <c r="G22" s="32">
        <f t="shared" si="5"/>
        <v>160</v>
      </c>
      <c r="H22" s="32">
        <f t="shared" si="5"/>
        <v>0</v>
      </c>
      <c r="I22" s="32">
        <f t="shared" si="5"/>
        <v>0</v>
      </c>
      <c r="J22" s="32">
        <f t="shared" si="5"/>
        <v>0</v>
      </c>
    </row>
    <row r="23" spans="1:10" ht="19.5" customHeight="1">
      <c r="A23" s="8"/>
      <c r="B23" s="8"/>
      <c r="C23" s="8" t="s">
        <v>62</v>
      </c>
      <c r="D23" s="27" t="s">
        <v>64</v>
      </c>
      <c r="E23" s="9">
        <v>0</v>
      </c>
      <c r="F23" s="9">
        <v>0</v>
      </c>
      <c r="G23" s="9">
        <v>10</v>
      </c>
      <c r="H23" s="9">
        <v>0</v>
      </c>
      <c r="I23" s="9">
        <v>0</v>
      </c>
      <c r="J23" s="9">
        <v>0</v>
      </c>
    </row>
    <row r="24" spans="1:10" ht="30.75" customHeight="1">
      <c r="A24" s="8"/>
      <c r="B24" s="8"/>
      <c r="C24" s="8" t="s">
        <v>63</v>
      </c>
      <c r="D24" s="27" t="s">
        <v>65</v>
      </c>
      <c r="E24" s="9">
        <v>0</v>
      </c>
      <c r="F24" s="9">
        <v>0</v>
      </c>
      <c r="G24" s="9">
        <v>150</v>
      </c>
      <c r="H24" s="9">
        <v>0</v>
      </c>
      <c r="I24" s="9">
        <v>0</v>
      </c>
      <c r="J24" s="9">
        <v>0</v>
      </c>
    </row>
    <row r="25" spans="1:10" s="35" customFormat="1" ht="19.5" customHeight="1">
      <c r="A25" s="40"/>
      <c r="B25" s="40" t="s">
        <v>82</v>
      </c>
      <c r="C25" s="40"/>
      <c r="D25" s="34" t="s">
        <v>83</v>
      </c>
      <c r="E25" s="32">
        <f aca="true" t="shared" si="6" ref="E25:J25">SUM(E26:E27)</f>
        <v>0</v>
      </c>
      <c r="F25" s="32">
        <f t="shared" si="6"/>
        <v>0</v>
      </c>
      <c r="G25" s="32">
        <f t="shared" si="6"/>
        <v>125000</v>
      </c>
      <c r="H25" s="32">
        <f t="shared" si="6"/>
        <v>125000</v>
      </c>
      <c r="I25" s="32">
        <f t="shared" si="6"/>
        <v>0</v>
      </c>
      <c r="J25" s="32">
        <f t="shared" si="6"/>
        <v>0</v>
      </c>
    </row>
    <row r="26" spans="1:10" ht="70.5" customHeight="1">
      <c r="A26" s="8"/>
      <c r="B26" s="8"/>
      <c r="C26" s="8" t="s">
        <v>84</v>
      </c>
      <c r="D26" s="27" t="s">
        <v>86</v>
      </c>
      <c r="E26" s="9">
        <v>0</v>
      </c>
      <c r="F26" s="9">
        <v>0</v>
      </c>
      <c r="G26" s="9">
        <v>125000</v>
      </c>
      <c r="H26" s="9">
        <v>0</v>
      </c>
      <c r="I26" s="9">
        <v>0</v>
      </c>
      <c r="J26" s="9">
        <v>0</v>
      </c>
    </row>
    <row r="27" spans="1:10" ht="45.75" customHeight="1">
      <c r="A27" s="8"/>
      <c r="B27" s="8"/>
      <c r="C27" s="8" t="s">
        <v>85</v>
      </c>
      <c r="D27" s="27" t="s">
        <v>87</v>
      </c>
      <c r="E27" s="9">
        <v>0</v>
      </c>
      <c r="F27" s="9">
        <v>0</v>
      </c>
      <c r="G27" s="9">
        <v>0</v>
      </c>
      <c r="H27" s="9">
        <v>125000</v>
      </c>
      <c r="I27" s="9">
        <v>0</v>
      </c>
      <c r="J27" s="9">
        <v>0</v>
      </c>
    </row>
    <row r="28" spans="1:10" s="41" customFormat="1" ht="24" customHeight="1">
      <c r="A28" s="6" t="s">
        <v>22</v>
      </c>
      <c r="B28" s="6"/>
      <c r="C28" s="6"/>
      <c r="D28" s="38" t="s">
        <v>23</v>
      </c>
      <c r="E28" s="7">
        <f aca="true" t="shared" si="7" ref="E28:J28">E29</f>
        <v>0</v>
      </c>
      <c r="F28" s="7">
        <f t="shared" si="7"/>
        <v>0</v>
      </c>
      <c r="G28" s="7">
        <f t="shared" si="7"/>
        <v>96000</v>
      </c>
      <c r="H28" s="7">
        <f t="shared" si="7"/>
        <v>65000</v>
      </c>
      <c r="I28" s="7">
        <f t="shared" si="7"/>
        <v>0</v>
      </c>
      <c r="J28" s="7">
        <f t="shared" si="7"/>
        <v>0</v>
      </c>
    </row>
    <row r="29" spans="1:10" s="35" customFormat="1" ht="19.5" customHeight="1">
      <c r="A29" s="31"/>
      <c r="B29" s="31" t="s">
        <v>66</v>
      </c>
      <c r="C29" s="31"/>
      <c r="D29" s="34" t="s">
        <v>73</v>
      </c>
      <c r="E29" s="32">
        <f aca="true" t="shared" si="8" ref="E29:J29">SUM(E30:E32)</f>
        <v>0</v>
      </c>
      <c r="F29" s="32">
        <f t="shared" si="8"/>
        <v>0</v>
      </c>
      <c r="G29" s="32">
        <f t="shared" si="8"/>
        <v>96000</v>
      </c>
      <c r="H29" s="32">
        <f t="shared" si="8"/>
        <v>65000</v>
      </c>
      <c r="I29" s="32">
        <f t="shared" si="8"/>
        <v>0</v>
      </c>
      <c r="J29" s="32">
        <f t="shared" si="8"/>
        <v>0</v>
      </c>
    </row>
    <row r="30" spans="1:10" ht="70.5" customHeight="1">
      <c r="A30" s="8"/>
      <c r="B30" s="8"/>
      <c r="C30" s="8" t="s">
        <v>84</v>
      </c>
      <c r="D30" s="27" t="s">
        <v>86</v>
      </c>
      <c r="E30" s="9">
        <v>0</v>
      </c>
      <c r="F30" s="9">
        <v>0</v>
      </c>
      <c r="G30" s="9">
        <v>65000</v>
      </c>
      <c r="H30" s="9">
        <v>0</v>
      </c>
      <c r="I30" s="9">
        <v>0</v>
      </c>
      <c r="J30" s="9">
        <v>0</v>
      </c>
    </row>
    <row r="31" spans="1:10" ht="45.75" customHeight="1">
      <c r="A31" s="8"/>
      <c r="B31" s="8"/>
      <c r="C31" s="8" t="s">
        <v>85</v>
      </c>
      <c r="D31" s="27" t="s">
        <v>87</v>
      </c>
      <c r="E31" s="9">
        <v>0</v>
      </c>
      <c r="F31" s="9">
        <v>0</v>
      </c>
      <c r="G31" s="9">
        <v>0</v>
      </c>
      <c r="H31" s="9">
        <v>65000</v>
      </c>
      <c r="I31" s="9">
        <v>0</v>
      </c>
      <c r="J31" s="9">
        <v>0</v>
      </c>
    </row>
    <row r="32" spans="1:10" ht="19.5" customHeight="1">
      <c r="A32" s="8"/>
      <c r="B32" s="8"/>
      <c r="C32" s="8" t="s">
        <v>20</v>
      </c>
      <c r="D32" s="27" t="s">
        <v>21</v>
      </c>
      <c r="E32" s="9">
        <v>0</v>
      </c>
      <c r="F32" s="9">
        <v>0</v>
      </c>
      <c r="G32" s="9">
        <v>31000</v>
      </c>
      <c r="H32" s="9">
        <v>0</v>
      </c>
      <c r="I32" s="9">
        <v>0</v>
      </c>
      <c r="J32" s="9">
        <v>0</v>
      </c>
    </row>
    <row r="33" spans="1:10" s="41" customFormat="1" ht="24.75" customHeight="1">
      <c r="A33" s="6" t="s">
        <v>67</v>
      </c>
      <c r="B33" s="6"/>
      <c r="C33" s="6"/>
      <c r="D33" s="38" t="s">
        <v>68</v>
      </c>
      <c r="E33" s="7">
        <f>E34</f>
        <v>0</v>
      </c>
      <c r="F33" s="7">
        <f aca="true" t="shared" si="9" ref="F33:J34">F34</f>
        <v>0</v>
      </c>
      <c r="G33" s="7">
        <f t="shared" si="9"/>
        <v>52500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s="35" customFormat="1" ht="24.75" customHeight="1">
      <c r="A34" s="31"/>
      <c r="B34" s="31" t="s">
        <v>69</v>
      </c>
      <c r="C34" s="31"/>
      <c r="D34" s="34" t="s">
        <v>70</v>
      </c>
      <c r="E34" s="32">
        <f>E35</f>
        <v>0</v>
      </c>
      <c r="F34" s="32">
        <f t="shared" si="9"/>
        <v>0</v>
      </c>
      <c r="G34" s="32">
        <f t="shared" si="9"/>
        <v>52500</v>
      </c>
      <c r="H34" s="32">
        <f t="shared" si="9"/>
        <v>0</v>
      </c>
      <c r="I34" s="32">
        <f t="shared" si="9"/>
        <v>0</v>
      </c>
      <c r="J34" s="32">
        <f t="shared" si="9"/>
        <v>0</v>
      </c>
    </row>
    <row r="35" spans="1:10" ht="70.5" customHeight="1">
      <c r="A35" s="8"/>
      <c r="B35" s="8"/>
      <c r="C35" s="8" t="s">
        <v>71</v>
      </c>
      <c r="D35" s="26" t="s">
        <v>72</v>
      </c>
      <c r="E35" s="9">
        <v>0</v>
      </c>
      <c r="F35" s="9">
        <v>0</v>
      </c>
      <c r="G35" s="9">
        <v>52500</v>
      </c>
      <c r="H35" s="9">
        <v>0</v>
      </c>
      <c r="I35" s="9">
        <v>0</v>
      </c>
      <c r="J35" s="9">
        <v>0</v>
      </c>
    </row>
    <row r="36" spans="1:11" ht="24.75" customHeight="1">
      <c r="A36" s="76" t="s">
        <v>10</v>
      </c>
      <c r="B36" s="76"/>
      <c r="C36" s="76"/>
      <c r="D36" s="76"/>
      <c r="E36" s="4">
        <f aca="true" t="shared" si="10" ref="E36:J36">E7+E16+E28+E33</f>
        <v>0</v>
      </c>
      <c r="F36" s="4">
        <f t="shared" si="10"/>
        <v>0</v>
      </c>
      <c r="G36" s="4">
        <f t="shared" si="10"/>
        <v>478496</v>
      </c>
      <c r="H36" s="4">
        <f t="shared" si="10"/>
        <v>253543</v>
      </c>
      <c r="I36" s="4">
        <f t="shared" si="10"/>
        <v>0</v>
      </c>
      <c r="J36" s="4">
        <f t="shared" si="10"/>
        <v>0</v>
      </c>
      <c r="K36" s="3"/>
    </row>
    <row r="37" spans="1:12" ht="22.5" customHeight="1">
      <c r="A37" s="66" t="s">
        <v>14</v>
      </c>
      <c r="B37" s="66"/>
      <c r="C37" s="66"/>
      <c r="D37" s="66"/>
      <c r="E37" s="65">
        <f>E36-F36</f>
        <v>0</v>
      </c>
      <c r="F37" s="65"/>
      <c r="G37" s="65">
        <f>G36-H36</f>
        <v>224953</v>
      </c>
      <c r="H37" s="65"/>
      <c r="I37" s="65">
        <f>I36-J36</f>
        <v>0</v>
      </c>
      <c r="J37" s="65"/>
      <c r="L37" s="10"/>
    </row>
    <row r="38" spans="1:13" ht="22.5" customHeight="1">
      <c r="A38" s="11"/>
      <c r="B38" s="11"/>
      <c r="C38" s="11"/>
      <c r="D38" s="11"/>
      <c r="E38" s="12"/>
      <c r="F38" s="12"/>
      <c r="G38" s="12"/>
      <c r="H38" s="12"/>
      <c r="I38" s="12"/>
      <c r="J38" s="12"/>
      <c r="M38" s="5"/>
    </row>
    <row r="39" spans="1:10" ht="27.7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</row>
    <row r="40" spans="1:10" ht="15">
      <c r="A40" s="18"/>
      <c r="B40" s="18"/>
      <c r="C40" s="18"/>
      <c r="D40" s="13" t="s">
        <v>15</v>
      </c>
      <c r="E40" s="17"/>
      <c r="F40" s="17"/>
      <c r="G40" s="17"/>
      <c r="H40" s="17"/>
      <c r="I40" s="17"/>
      <c r="J40" s="17"/>
    </row>
    <row r="41" spans="1:10" ht="15">
      <c r="A41" s="18"/>
      <c r="B41" s="18"/>
      <c r="C41" s="18"/>
      <c r="D41" s="14" t="s">
        <v>16</v>
      </c>
      <c r="E41" s="19">
        <f aca="true" t="shared" si="11" ref="E41:J41">SUM(E42:E55)</f>
        <v>0</v>
      </c>
      <c r="F41" s="19">
        <f t="shared" si="11"/>
        <v>0</v>
      </c>
      <c r="G41" s="19">
        <f t="shared" si="11"/>
        <v>478496</v>
      </c>
      <c r="H41" s="19">
        <f t="shared" si="11"/>
        <v>253543</v>
      </c>
      <c r="I41" s="19">
        <f t="shared" si="11"/>
        <v>0</v>
      </c>
      <c r="J41" s="19">
        <f t="shared" si="11"/>
        <v>0</v>
      </c>
    </row>
    <row r="42" spans="1:10" ht="15">
      <c r="A42" s="18"/>
      <c r="B42" s="18"/>
      <c r="C42" s="18"/>
      <c r="D42" s="61">
        <v>2360</v>
      </c>
      <c r="E42" s="30">
        <f aca="true" t="shared" si="12" ref="E42:J42">E30+E26</f>
        <v>0</v>
      </c>
      <c r="F42" s="30">
        <f t="shared" si="12"/>
        <v>0</v>
      </c>
      <c r="G42" s="30">
        <f t="shared" si="12"/>
        <v>190000</v>
      </c>
      <c r="H42" s="30">
        <f t="shared" si="12"/>
        <v>0</v>
      </c>
      <c r="I42" s="30">
        <f t="shared" si="12"/>
        <v>0</v>
      </c>
      <c r="J42" s="30">
        <f t="shared" si="12"/>
        <v>0</v>
      </c>
    </row>
    <row r="43" spans="1:10" ht="15">
      <c r="A43" s="18"/>
      <c r="B43" s="18"/>
      <c r="C43" s="18"/>
      <c r="D43" s="61">
        <v>2720</v>
      </c>
      <c r="E43" s="30">
        <f aca="true" t="shared" si="13" ref="E43:J43">E35</f>
        <v>0</v>
      </c>
      <c r="F43" s="30">
        <f t="shared" si="13"/>
        <v>0</v>
      </c>
      <c r="G43" s="30">
        <f t="shared" si="13"/>
        <v>52500</v>
      </c>
      <c r="H43" s="30">
        <f t="shared" si="13"/>
        <v>0</v>
      </c>
      <c r="I43" s="30">
        <f t="shared" si="13"/>
        <v>0</v>
      </c>
      <c r="J43" s="30">
        <f t="shared" si="13"/>
        <v>0</v>
      </c>
    </row>
    <row r="44" spans="1:10" ht="15">
      <c r="A44" s="18"/>
      <c r="B44" s="18"/>
      <c r="C44" s="18"/>
      <c r="D44" s="61">
        <v>2820</v>
      </c>
      <c r="E44" s="30">
        <f aca="true" t="shared" si="14" ref="E44:J44">E27+E31</f>
        <v>0</v>
      </c>
      <c r="F44" s="30">
        <f t="shared" si="14"/>
        <v>0</v>
      </c>
      <c r="G44" s="30">
        <f t="shared" si="14"/>
        <v>0</v>
      </c>
      <c r="H44" s="30">
        <f t="shared" si="14"/>
        <v>190000</v>
      </c>
      <c r="I44" s="30">
        <f t="shared" si="14"/>
        <v>0</v>
      </c>
      <c r="J44" s="30">
        <f t="shared" si="14"/>
        <v>0</v>
      </c>
    </row>
    <row r="45" spans="1:10" ht="15">
      <c r="A45" s="18"/>
      <c r="B45" s="18"/>
      <c r="C45" s="18"/>
      <c r="D45" s="61">
        <v>2960</v>
      </c>
      <c r="E45" s="30">
        <f aca="true" t="shared" si="15" ref="E45:J45">E9</f>
        <v>0</v>
      </c>
      <c r="F45" s="30">
        <f t="shared" si="15"/>
        <v>0</v>
      </c>
      <c r="G45" s="30">
        <f t="shared" si="15"/>
        <v>63543</v>
      </c>
      <c r="H45" s="30">
        <f t="shared" si="15"/>
        <v>0</v>
      </c>
      <c r="I45" s="30">
        <f t="shared" si="15"/>
        <v>0</v>
      </c>
      <c r="J45" s="30">
        <f t="shared" si="15"/>
        <v>0</v>
      </c>
    </row>
    <row r="46" spans="1:10" ht="15">
      <c r="A46" s="18"/>
      <c r="B46" s="18"/>
      <c r="C46" s="18"/>
      <c r="D46" s="20">
        <v>4010</v>
      </c>
      <c r="E46" s="17">
        <f aca="true" t="shared" si="16" ref="E46:J46">E18+E21</f>
        <v>0</v>
      </c>
      <c r="F46" s="17">
        <f t="shared" si="16"/>
        <v>0</v>
      </c>
      <c r="G46" s="17">
        <f t="shared" si="16"/>
        <v>7100</v>
      </c>
      <c r="H46" s="17">
        <f t="shared" si="16"/>
        <v>0</v>
      </c>
      <c r="I46" s="17">
        <f t="shared" si="16"/>
        <v>0</v>
      </c>
      <c r="J46" s="17">
        <f t="shared" si="16"/>
        <v>0</v>
      </c>
    </row>
    <row r="47" spans="1:10" ht="15">
      <c r="A47" s="18"/>
      <c r="B47" s="18"/>
      <c r="C47" s="18"/>
      <c r="D47" s="20">
        <v>4210</v>
      </c>
      <c r="E47" s="17">
        <f aca="true" t="shared" si="17" ref="E47:J49">E10</f>
        <v>0</v>
      </c>
      <c r="F47" s="17">
        <f t="shared" si="17"/>
        <v>0</v>
      </c>
      <c r="G47" s="17">
        <f t="shared" si="17"/>
        <v>68000</v>
      </c>
      <c r="H47" s="17">
        <f t="shared" si="17"/>
        <v>0</v>
      </c>
      <c r="I47" s="17">
        <f t="shared" si="17"/>
        <v>0</v>
      </c>
      <c r="J47" s="17">
        <f t="shared" si="17"/>
        <v>0</v>
      </c>
    </row>
    <row r="48" spans="1:10" ht="15">
      <c r="A48" s="18"/>
      <c r="B48" s="18"/>
      <c r="C48" s="18"/>
      <c r="D48" s="20">
        <v>4260</v>
      </c>
      <c r="E48" s="17">
        <f t="shared" si="17"/>
        <v>0</v>
      </c>
      <c r="F48" s="17">
        <f t="shared" si="17"/>
        <v>0</v>
      </c>
      <c r="G48" s="17">
        <f t="shared" si="17"/>
        <v>15000</v>
      </c>
      <c r="H48" s="17">
        <f t="shared" si="17"/>
        <v>0</v>
      </c>
      <c r="I48" s="17">
        <f t="shared" si="17"/>
        <v>0</v>
      </c>
      <c r="J48" s="17">
        <f t="shared" si="17"/>
        <v>0</v>
      </c>
    </row>
    <row r="49" spans="1:10" ht="15">
      <c r="A49" s="18"/>
      <c r="B49" s="18"/>
      <c r="C49" s="18"/>
      <c r="D49" s="20">
        <v>4270</v>
      </c>
      <c r="E49" s="17">
        <f t="shared" si="17"/>
        <v>0</v>
      </c>
      <c r="F49" s="17">
        <f t="shared" si="17"/>
        <v>0</v>
      </c>
      <c r="G49" s="17">
        <f t="shared" si="17"/>
        <v>33000</v>
      </c>
      <c r="H49" s="17">
        <f t="shared" si="17"/>
        <v>0</v>
      </c>
      <c r="I49" s="17">
        <f t="shared" si="17"/>
        <v>0</v>
      </c>
      <c r="J49" s="17">
        <f t="shared" si="17"/>
        <v>0</v>
      </c>
    </row>
    <row r="50" spans="1:10" ht="15">
      <c r="A50" s="18"/>
      <c r="B50" s="18"/>
      <c r="C50" s="18"/>
      <c r="D50" s="20">
        <v>4300</v>
      </c>
      <c r="E50" s="17">
        <f aca="true" t="shared" si="18" ref="E50:J50">E13+E32</f>
        <v>0</v>
      </c>
      <c r="F50" s="17">
        <f t="shared" si="18"/>
        <v>0</v>
      </c>
      <c r="G50" s="17">
        <f t="shared" si="18"/>
        <v>43543</v>
      </c>
      <c r="H50" s="17">
        <f t="shared" si="18"/>
        <v>0</v>
      </c>
      <c r="I50" s="17">
        <f t="shared" si="18"/>
        <v>0</v>
      </c>
      <c r="J50" s="17">
        <f t="shared" si="18"/>
        <v>0</v>
      </c>
    </row>
    <row r="51" spans="1:10" ht="15">
      <c r="A51" s="18"/>
      <c r="B51" s="18"/>
      <c r="C51" s="18"/>
      <c r="D51" s="20">
        <v>4350</v>
      </c>
      <c r="E51" s="17">
        <f aca="true" t="shared" si="19" ref="E51:J51">E23</f>
        <v>0</v>
      </c>
      <c r="F51" s="17">
        <f t="shared" si="19"/>
        <v>0</v>
      </c>
      <c r="G51" s="17">
        <f t="shared" si="19"/>
        <v>10</v>
      </c>
      <c r="H51" s="17">
        <f t="shared" si="19"/>
        <v>0</v>
      </c>
      <c r="I51" s="17">
        <f t="shared" si="19"/>
        <v>0</v>
      </c>
      <c r="J51" s="17">
        <f t="shared" si="19"/>
        <v>0</v>
      </c>
    </row>
    <row r="52" spans="1:10" ht="15">
      <c r="A52" s="18"/>
      <c r="B52" s="18"/>
      <c r="C52" s="18"/>
      <c r="D52" s="20">
        <v>4390</v>
      </c>
      <c r="E52" s="17">
        <f aca="true" t="shared" si="20" ref="E52:J52">E19</f>
        <v>0</v>
      </c>
      <c r="F52" s="17">
        <f t="shared" si="20"/>
        <v>0</v>
      </c>
      <c r="G52" s="17">
        <f t="shared" si="20"/>
        <v>650</v>
      </c>
      <c r="H52" s="17">
        <f t="shared" si="20"/>
        <v>0</v>
      </c>
      <c r="I52" s="17">
        <f t="shared" si="20"/>
        <v>0</v>
      </c>
      <c r="J52" s="17">
        <f t="shared" si="20"/>
        <v>0</v>
      </c>
    </row>
    <row r="53" spans="1:10" ht="15">
      <c r="A53" s="18"/>
      <c r="B53" s="18"/>
      <c r="C53" s="18"/>
      <c r="D53" s="20">
        <v>4570</v>
      </c>
      <c r="E53" s="17">
        <f aca="true" t="shared" si="21" ref="E53:J53">E24</f>
        <v>0</v>
      </c>
      <c r="F53" s="17">
        <f t="shared" si="21"/>
        <v>0</v>
      </c>
      <c r="G53" s="17">
        <f t="shared" si="21"/>
        <v>150</v>
      </c>
      <c r="H53" s="17">
        <f t="shared" si="21"/>
        <v>0</v>
      </c>
      <c r="I53" s="17">
        <f t="shared" si="21"/>
        <v>0</v>
      </c>
      <c r="J53" s="17">
        <f t="shared" si="21"/>
        <v>0</v>
      </c>
    </row>
    <row r="54" spans="1:10" ht="15">
      <c r="A54" s="18"/>
      <c r="B54" s="18"/>
      <c r="C54" s="18"/>
      <c r="D54" s="20">
        <v>4700</v>
      </c>
      <c r="E54" s="17">
        <f aca="true" t="shared" si="22" ref="E54:J55">E14</f>
        <v>0</v>
      </c>
      <c r="F54" s="17">
        <f t="shared" si="22"/>
        <v>0</v>
      </c>
      <c r="G54" s="17">
        <f t="shared" si="22"/>
        <v>5000</v>
      </c>
      <c r="H54" s="17">
        <f t="shared" si="22"/>
        <v>0</v>
      </c>
      <c r="I54" s="17">
        <f t="shared" si="22"/>
        <v>0</v>
      </c>
      <c r="J54" s="17">
        <f t="shared" si="22"/>
        <v>0</v>
      </c>
    </row>
    <row r="55" spans="1:10" ht="15">
      <c r="A55" s="18"/>
      <c r="B55" s="18"/>
      <c r="C55" s="18"/>
      <c r="D55" s="20">
        <v>8550</v>
      </c>
      <c r="E55" s="17">
        <f t="shared" si="22"/>
        <v>0</v>
      </c>
      <c r="F55" s="17">
        <f t="shared" si="22"/>
        <v>0</v>
      </c>
      <c r="G55" s="17">
        <f t="shared" si="22"/>
        <v>0</v>
      </c>
      <c r="H55" s="17">
        <f t="shared" si="22"/>
        <v>63543</v>
      </c>
      <c r="I55" s="17">
        <f t="shared" si="22"/>
        <v>0</v>
      </c>
      <c r="J55" s="17">
        <f t="shared" si="22"/>
        <v>0</v>
      </c>
    </row>
    <row r="56" spans="1:10" ht="15">
      <c r="A56" s="18"/>
      <c r="B56" s="18"/>
      <c r="C56" s="18"/>
      <c r="D56" s="14" t="s">
        <v>17</v>
      </c>
      <c r="E56" s="19">
        <f aca="true" t="shared" si="23" ref="E56:J56">E57</f>
        <v>0</v>
      </c>
      <c r="F56" s="19">
        <f t="shared" si="23"/>
        <v>0</v>
      </c>
      <c r="G56" s="19">
        <f t="shared" si="23"/>
        <v>0</v>
      </c>
      <c r="H56" s="19">
        <f t="shared" si="23"/>
        <v>0</v>
      </c>
      <c r="I56" s="19">
        <f t="shared" si="23"/>
        <v>0</v>
      </c>
      <c r="J56" s="19">
        <f t="shared" si="23"/>
        <v>0</v>
      </c>
    </row>
    <row r="57" spans="1:10" ht="15">
      <c r="A57" s="18"/>
      <c r="B57" s="18"/>
      <c r="C57" s="18"/>
      <c r="D57" s="21"/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</row>
    <row r="58" spans="1:10" ht="15">
      <c r="A58" s="22"/>
      <c r="B58" s="25"/>
      <c r="C58" s="25"/>
      <c r="D58" s="23" t="s">
        <v>12</v>
      </c>
      <c r="E58" s="15">
        <f aca="true" t="shared" si="24" ref="E58:J58">E41+E56</f>
        <v>0</v>
      </c>
      <c r="F58" s="15">
        <f t="shared" si="24"/>
        <v>0</v>
      </c>
      <c r="G58" s="15">
        <f t="shared" si="24"/>
        <v>478496</v>
      </c>
      <c r="H58" s="15">
        <f t="shared" si="24"/>
        <v>253543</v>
      </c>
      <c r="I58" s="15">
        <f t="shared" si="24"/>
        <v>0</v>
      </c>
      <c r="J58" s="15">
        <f t="shared" si="24"/>
        <v>0</v>
      </c>
    </row>
    <row r="59" spans="1:10" ht="15">
      <c r="A59" s="71"/>
      <c r="B59" s="71"/>
      <c r="C59" s="71"/>
      <c r="D59" s="71"/>
      <c r="E59" s="72">
        <f>E58-F58</f>
        <v>0</v>
      </c>
      <c r="F59" s="73"/>
      <c r="G59" s="65">
        <f>G58-H58</f>
        <v>224953</v>
      </c>
      <c r="H59" s="74"/>
      <c r="I59" s="72">
        <f>I58-J58</f>
        <v>0</v>
      </c>
      <c r="J59" s="73"/>
    </row>
    <row r="60" spans="1:10" ht="15">
      <c r="A60" s="53"/>
      <c r="B60" s="54"/>
      <c r="C60" s="54"/>
      <c r="D60" s="55"/>
      <c r="E60" s="56"/>
      <c r="F60" s="56"/>
      <c r="G60" s="57"/>
      <c r="H60" s="57"/>
      <c r="I60" s="56"/>
      <c r="J60" s="56"/>
    </row>
    <row r="61" spans="1:10" ht="26.25" customHeight="1">
      <c r="A61" s="64" t="s">
        <v>43</v>
      </c>
      <c r="B61" s="64"/>
      <c r="C61" s="64"/>
      <c r="D61" s="64"/>
      <c r="E61" s="64"/>
      <c r="F61" s="64"/>
      <c r="G61" s="64"/>
      <c r="H61" s="64"/>
      <c r="I61" s="64"/>
      <c r="J61" s="64"/>
    </row>
    <row r="62" spans="1:10" ht="15">
      <c r="A62" s="39"/>
      <c r="B62" s="39"/>
      <c r="C62" s="39"/>
      <c r="D62" s="42" t="s">
        <v>34</v>
      </c>
      <c r="E62" s="49">
        <f aca="true" t="shared" si="25" ref="E62:J62">SUM(E65:E70)</f>
        <v>0</v>
      </c>
      <c r="F62" s="49">
        <f t="shared" si="25"/>
        <v>0</v>
      </c>
      <c r="G62" s="49">
        <f t="shared" si="25"/>
        <v>478496</v>
      </c>
      <c r="H62" s="49">
        <f t="shared" si="25"/>
        <v>253543</v>
      </c>
      <c r="I62" s="49">
        <f t="shared" si="25"/>
        <v>0</v>
      </c>
      <c r="J62" s="49">
        <f t="shared" si="25"/>
        <v>0</v>
      </c>
    </row>
    <row r="63" spans="1:10" ht="15">
      <c r="A63" s="39"/>
      <c r="B63" s="39"/>
      <c r="C63" s="39"/>
      <c r="D63" s="43" t="s">
        <v>78</v>
      </c>
      <c r="E63" s="63">
        <f>E46</f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</row>
    <row r="64" spans="1:10" ht="15">
      <c r="A64" s="39"/>
      <c r="B64" s="39"/>
      <c r="C64" s="39"/>
      <c r="D64" s="43" t="s">
        <v>80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</row>
    <row r="65" spans="1:10" ht="15">
      <c r="A65" s="39"/>
      <c r="B65" s="39"/>
      <c r="C65" s="39"/>
      <c r="D65" s="43" t="s">
        <v>35</v>
      </c>
      <c r="E65" s="50">
        <f aca="true" t="shared" si="26" ref="E65:J65">E46</f>
        <v>0</v>
      </c>
      <c r="F65" s="50">
        <f t="shared" si="26"/>
        <v>0</v>
      </c>
      <c r="G65" s="50">
        <f t="shared" si="26"/>
        <v>7100</v>
      </c>
      <c r="H65" s="50">
        <f t="shared" si="26"/>
        <v>0</v>
      </c>
      <c r="I65" s="50">
        <f t="shared" si="26"/>
        <v>0</v>
      </c>
      <c r="J65" s="50">
        <f t="shared" si="26"/>
        <v>0</v>
      </c>
    </row>
    <row r="66" spans="1:10" ht="30">
      <c r="A66" s="39"/>
      <c r="B66" s="39"/>
      <c r="C66" s="39"/>
      <c r="D66" s="59" t="s">
        <v>36</v>
      </c>
      <c r="E66" s="50">
        <f aca="true" t="shared" si="27" ref="E66:J66">E47+E48+E49+E50+E51+E52+E53+E54+E55</f>
        <v>0</v>
      </c>
      <c r="F66" s="50">
        <f t="shared" si="27"/>
        <v>0</v>
      </c>
      <c r="G66" s="50">
        <f t="shared" si="27"/>
        <v>165353</v>
      </c>
      <c r="H66" s="50">
        <f t="shared" si="27"/>
        <v>63543</v>
      </c>
      <c r="I66" s="50">
        <f t="shared" si="27"/>
        <v>0</v>
      </c>
      <c r="J66" s="50">
        <f t="shared" si="27"/>
        <v>0</v>
      </c>
    </row>
    <row r="67" spans="1:10" ht="15">
      <c r="A67" s="39"/>
      <c r="B67" s="39"/>
      <c r="C67" s="39"/>
      <c r="D67" s="44" t="s">
        <v>37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</row>
    <row r="68" spans="1:10" ht="15">
      <c r="A68" s="39"/>
      <c r="B68" s="39"/>
      <c r="C68" s="39"/>
      <c r="D68" s="45" t="s">
        <v>38</v>
      </c>
      <c r="E68" s="50">
        <f aca="true" t="shared" si="28" ref="E68:J68">E43+E45+E42+E44</f>
        <v>0</v>
      </c>
      <c r="F68" s="50">
        <f t="shared" si="28"/>
        <v>0</v>
      </c>
      <c r="G68" s="50">
        <f t="shared" si="28"/>
        <v>306043</v>
      </c>
      <c r="H68" s="50">
        <f t="shared" si="28"/>
        <v>190000</v>
      </c>
      <c r="I68" s="50">
        <f t="shared" si="28"/>
        <v>0</v>
      </c>
      <c r="J68" s="50">
        <f t="shared" si="28"/>
        <v>0</v>
      </c>
    </row>
    <row r="69" spans="1:10" ht="15">
      <c r="A69" s="39"/>
      <c r="B69" s="39"/>
      <c r="C69" s="39"/>
      <c r="D69" s="46" t="s">
        <v>39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</row>
    <row r="70" spans="1:10" ht="51">
      <c r="A70" s="39"/>
      <c r="B70" s="39"/>
      <c r="C70" s="39"/>
      <c r="D70" s="44" t="s">
        <v>79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</row>
    <row r="71" spans="1:10" ht="15">
      <c r="A71" s="39"/>
      <c r="B71" s="39"/>
      <c r="C71" s="39"/>
      <c r="D71" s="47" t="s">
        <v>40</v>
      </c>
      <c r="E71" s="51">
        <f aca="true" t="shared" si="29" ref="E71:J71">E57</f>
        <v>0</v>
      </c>
      <c r="F71" s="51">
        <f t="shared" si="29"/>
        <v>0</v>
      </c>
      <c r="G71" s="51">
        <f t="shared" si="29"/>
        <v>0</v>
      </c>
      <c r="H71" s="51">
        <f t="shared" si="29"/>
        <v>0</v>
      </c>
      <c r="I71" s="51">
        <f t="shared" si="29"/>
        <v>0</v>
      </c>
      <c r="J71" s="51">
        <f t="shared" si="29"/>
        <v>0</v>
      </c>
    </row>
    <row r="72" spans="1:10" ht="15">
      <c r="A72" s="39"/>
      <c r="B72" s="39"/>
      <c r="C72" s="39"/>
      <c r="D72" s="48" t="s">
        <v>41</v>
      </c>
      <c r="E72" s="52">
        <f aca="true" t="shared" si="30" ref="E72:J72">E62+E71</f>
        <v>0</v>
      </c>
      <c r="F72" s="52">
        <f t="shared" si="30"/>
        <v>0</v>
      </c>
      <c r="G72" s="52">
        <f t="shared" si="30"/>
        <v>478496</v>
      </c>
      <c r="H72" s="52">
        <f t="shared" si="30"/>
        <v>253543</v>
      </c>
      <c r="I72" s="52">
        <f t="shared" si="30"/>
        <v>0</v>
      </c>
      <c r="J72" s="52">
        <f t="shared" si="30"/>
        <v>0</v>
      </c>
    </row>
    <row r="73" spans="1:10" ht="15">
      <c r="A73" s="39"/>
      <c r="B73" s="58"/>
      <c r="C73" s="58"/>
      <c r="D73" s="39"/>
      <c r="E73" s="39"/>
      <c r="F73" s="39"/>
      <c r="G73" s="68">
        <f>G72-H72</f>
        <v>224953</v>
      </c>
      <c r="H73" s="69"/>
      <c r="I73" s="39"/>
      <c r="J73" s="39"/>
    </row>
  </sheetData>
  <sheetProtection/>
  <mergeCells count="27">
    <mergeCell ref="A1:J1"/>
    <mergeCell ref="A2:J2"/>
    <mergeCell ref="A4:A6"/>
    <mergeCell ref="B4:B6"/>
    <mergeCell ref="C4:C6"/>
    <mergeCell ref="D4:D6"/>
    <mergeCell ref="I4:J4"/>
    <mergeCell ref="I5:I6"/>
    <mergeCell ref="F5:F6"/>
    <mergeCell ref="G5:G6"/>
    <mergeCell ref="H5:H6"/>
    <mergeCell ref="E4:F4"/>
    <mergeCell ref="G4:H4"/>
    <mergeCell ref="E5:E6"/>
    <mergeCell ref="I37:J37"/>
    <mergeCell ref="A36:D36"/>
    <mergeCell ref="E37:F37"/>
    <mergeCell ref="A61:J61"/>
    <mergeCell ref="G37:H37"/>
    <mergeCell ref="A37:D37"/>
    <mergeCell ref="J5:J6"/>
    <mergeCell ref="G73:H73"/>
    <mergeCell ref="A39:J39"/>
    <mergeCell ref="A59:D59"/>
    <mergeCell ref="E59:F59"/>
    <mergeCell ref="G59:H59"/>
    <mergeCell ref="I59:J59"/>
  </mergeCells>
  <printOptions horizontalCentered="1"/>
  <pageMargins left="0.35433070866141736" right="0.2362204724409449" top="1.299212598425197" bottom="0.3937007874015748" header="0.4330708661417323" footer="0.15748031496062992"/>
  <pageSetup fitToHeight="9" fitToWidth="1" horizontalDpi="600" verticalDpi="600" orientation="landscape" paperSize="9" r:id="rId1"/>
  <headerFooter>
    <oddHeader>&amp;RZałącznik Nr 1 do Uchwały Nr 248/11 
Zarządu Powiatu Stargardzkiego 
w Stargardzie Szczecińskim
 z dnia 3 marca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workbookViewId="0" topLeftCell="A1">
      <pane ySplit="6" topLeftCell="A7" activePane="bottomLeft" state="frozen"/>
      <selection pane="topLeft" activeCell="I59" sqref="I59"/>
      <selection pane="bottomLeft" activeCell="E58" sqref="E58:J58"/>
    </sheetView>
  </sheetViews>
  <sheetFormatPr defaultColWidth="9.140625" defaultRowHeight="15"/>
  <cols>
    <col min="1" max="1" width="5.57421875" style="1" customWidth="1"/>
    <col min="2" max="2" width="8.7109375" style="24" customWidth="1"/>
    <col min="3" max="3" width="6.421875" style="24" bestFit="1" customWidth="1"/>
    <col min="4" max="4" width="42.7109375" style="1" customWidth="1"/>
    <col min="5" max="5" width="11.57421875" style="1" customWidth="1"/>
    <col min="6" max="6" width="12.00390625" style="1" customWidth="1"/>
    <col min="7" max="7" width="12.57421875" style="1" customWidth="1"/>
    <col min="8" max="8" width="12.140625" style="1" customWidth="1"/>
    <col min="9" max="9" width="12.421875" style="1" customWidth="1"/>
    <col min="10" max="10" width="13.421875" style="1" customWidth="1"/>
    <col min="11" max="16384" width="9.140625" style="1" customWidth="1"/>
  </cols>
  <sheetData>
    <row r="1" spans="1:10" ht="15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" customHeight="1">
      <c r="A2" s="80" t="s">
        <v>81</v>
      </c>
      <c r="B2" s="80"/>
      <c r="C2" s="80"/>
      <c r="D2" s="80"/>
      <c r="E2" s="80"/>
      <c r="F2" s="80"/>
      <c r="G2" s="80"/>
      <c r="H2" s="80"/>
      <c r="I2" s="80"/>
      <c r="J2" s="80"/>
    </row>
    <row r="3" ht="15">
      <c r="J3" s="2" t="s">
        <v>1</v>
      </c>
    </row>
    <row r="4" spans="1:10" ht="15">
      <c r="A4" s="75" t="s">
        <v>2</v>
      </c>
      <c r="B4" s="75" t="s">
        <v>3</v>
      </c>
      <c r="C4" s="75" t="s">
        <v>4</v>
      </c>
      <c r="D4" s="75" t="s">
        <v>5</v>
      </c>
      <c r="E4" s="75" t="s">
        <v>6</v>
      </c>
      <c r="F4" s="75"/>
      <c r="G4" s="75" t="s">
        <v>7</v>
      </c>
      <c r="H4" s="75"/>
      <c r="I4" s="75" t="s">
        <v>11</v>
      </c>
      <c r="J4" s="75"/>
    </row>
    <row r="5" spans="1:10" ht="15">
      <c r="A5" s="75"/>
      <c r="B5" s="75"/>
      <c r="C5" s="75"/>
      <c r="D5" s="75"/>
      <c r="E5" s="67" t="s">
        <v>8</v>
      </c>
      <c r="F5" s="67" t="s">
        <v>9</v>
      </c>
      <c r="G5" s="67" t="s">
        <v>8</v>
      </c>
      <c r="H5" s="67" t="s">
        <v>9</v>
      </c>
      <c r="I5" s="67" t="s">
        <v>8</v>
      </c>
      <c r="J5" s="67" t="s">
        <v>9</v>
      </c>
    </row>
    <row r="6" spans="1:10" ht="9" customHeight="1">
      <c r="A6" s="75"/>
      <c r="B6" s="75"/>
      <c r="C6" s="75"/>
      <c r="D6" s="75"/>
      <c r="E6" s="67"/>
      <c r="F6" s="67"/>
      <c r="G6" s="67"/>
      <c r="H6" s="67"/>
      <c r="I6" s="67"/>
      <c r="J6" s="67"/>
    </row>
    <row r="7" spans="1:10" ht="19.5" customHeight="1">
      <c r="A7" s="79" t="s">
        <v>75</v>
      </c>
      <c r="B7" s="79"/>
      <c r="C7" s="79"/>
      <c r="D7" s="79"/>
      <c r="E7" s="62">
        <f aca="true" t="shared" si="0" ref="E7:J7">E8+E12+E17+E22</f>
        <v>0</v>
      </c>
      <c r="F7" s="62">
        <f t="shared" si="0"/>
        <v>0</v>
      </c>
      <c r="G7" s="62">
        <f t="shared" si="0"/>
        <v>306043</v>
      </c>
      <c r="H7" s="62">
        <f t="shared" si="0"/>
        <v>253543</v>
      </c>
      <c r="I7" s="62">
        <f t="shared" si="0"/>
        <v>0</v>
      </c>
      <c r="J7" s="62">
        <f t="shared" si="0"/>
        <v>0</v>
      </c>
    </row>
    <row r="8" spans="1:10" ht="19.5" customHeight="1">
      <c r="A8" s="79" t="s">
        <v>76</v>
      </c>
      <c r="B8" s="79"/>
      <c r="C8" s="79"/>
      <c r="D8" s="79"/>
      <c r="E8" s="62">
        <f aca="true" t="shared" si="1" ref="E8:J8">E9</f>
        <v>0</v>
      </c>
      <c r="F8" s="62">
        <f t="shared" si="1"/>
        <v>0</v>
      </c>
      <c r="G8" s="62">
        <f t="shared" si="1"/>
        <v>52500</v>
      </c>
      <c r="H8" s="62">
        <f t="shared" si="1"/>
        <v>0</v>
      </c>
      <c r="I8" s="62">
        <f t="shared" si="1"/>
        <v>0</v>
      </c>
      <c r="J8" s="62">
        <f t="shared" si="1"/>
        <v>0</v>
      </c>
    </row>
    <row r="9" spans="1:10" s="41" customFormat="1" ht="21" customHeight="1">
      <c r="A9" s="6" t="s">
        <v>67</v>
      </c>
      <c r="B9" s="6"/>
      <c r="C9" s="6"/>
      <c r="D9" s="38" t="s">
        <v>68</v>
      </c>
      <c r="E9" s="7">
        <f>E10</f>
        <v>0</v>
      </c>
      <c r="F9" s="7">
        <f aca="true" t="shared" si="2" ref="F9:J10">F10</f>
        <v>0</v>
      </c>
      <c r="G9" s="7">
        <f t="shared" si="2"/>
        <v>52500</v>
      </c>
      <c r="H9" s="7">
        <f t="shared" si="2"/>
        <v>0</v>
      </c>
      <c r="I9" s="7">
        <f t="shared" si="2"/>
        <v>0</v>
      </c>
      <c r="J9" s="7">
        <f t="shared" si="2"/>
        <v>0</v>
      </c>
    </row>
    <row r="10" spans="1:10" s="35" customFormat="1" ht="20.25" customHeight="1">
      <c r="A10" s="31"/>
      <c r="B10" s="31" t="s">
        <v>69</v>
      </c>
      <c r="C10" s="31"/>
      <c r="D10" s="34" t="s">
        <v>70</v>
      </c>
      <c r="E10" s="32">
        <f>E11</f>
        <v>0</v>
      </c>
      <c r="F10" s="32">
        <f t="shared" si="2"/>
        <v>0</v>
      </c>
      <c r="G10" s="32">
        <f t="shared" si="2"/>
        <v>52500</v>
      </c>
      <c r="H10" s="32">
        <f t="shared" si="2"/>
        <v>0</v>
      </c>
      <c r="I10" s="32">
        <f t="shared" si="2"/>
        <v>0</v>
      </c>
      <c r="J10" s="32">
        <f t="shared" si="2"/>
        <v>0</v>
      </c>
    </row>
    <row r="11" spans="1:10" ht="70.5" customHeight="1">
      <c r="A11" s="8"/>
      <c r="B11" s="8"/>
      <c r="C11" s="8" t="s">
        <v>71</v>
      </c>
      <c r="D11" s="27" t="s">
        <v>72</v>
      </c>
      <c r="E11" s="9">
        <v>0</v>
      </c>
      <c r="F11" s="9">
        <v>0</v>
      </c>
      <c r="G11" s="9">
        <v>52500</v>
      </c>
      <c r="H11" s="9">
        <v>0</v>
      </c>
      <c r="I11" s="9">
        <v>0</v>
      </c>
      <c r="J11" s="9">
        <v>0</v>
      </c>
    </row>
    <row r="12" spans="1:10" ht="22.5" customHeight="1">
      <c r="A12" s="79" t="s">
        <v>77</v>
      </c>
      <c r="B12" s="79"/>
      <c r="C12" s="79"/>
      <c r="D12" s="79"/>
      <c r="E12" s="62">
        <f aca="true" t="shared" si="3" ref="E12:J13">E13</f>
        <v>0</v>
      </c>
      <c r="F12" s="62">
        <f t="shared" si="3"/>
        <v>0</v>
      </c>
      <c r="G12" s="62">
        <f t="shared" si="3"/>
        <v>63543</v>
      </c>
      <c r="H12" s="62">
        <f t="shared" si="3"/>
        <v>63543</v>
      </c>
      <c r="I12" s="62">
        <f t="shared" si="3"/>
        <v>0</v>
      </c>
      <c r="J12" s="62">
        <f t="shared" si="3"/>
        <v>0</v>
      </c>
    </row>
    <row r="13" spans="1:10" s="41" customFormat="1" ht="21" customHeight="1">
      <c r="A13" s="6" t="s">
        <v>19</v>
      </c>
      <c r="B13" s="6"/>
      <c r="C13" s="6"/>
      <c r="D13" s="36" t="s">
        <v>55</v>
      </c>
      <c r="E13" s="7">
        <f t="shared" si="3"/>
        <v>0</v>
      </c>
      <c r="F13" s="7">
        <f t="shared" si="3"/>
        <v>0</v>
      </c>
      <c r="G13" s="7">
        <f t="shared" si="3"/>
        <v>63543</v>
      </c>
      <c r="H13" s="7">
        <f t="shared" si="3"/>
        <v>63543</v>
      </c>
      <c r="I13" s="7">
        <f t="shared" si="3"/>
        <v>0</v>
      </c>
      <c r="J13" s="7">
        <f t="shared" si="3"/>
        <v>0</v>
      </c>
    </row>
    <row r="14" spans="1:10" s="35" customFormat="1" ht="30" customHeight="1">
      <c r="A14" s="31"/>
      <c r="B14" s="31" t="s">
        <v>44</v>
      </c>
      <c r="C14" s="31"/>
      <c r="D14" s="33" t="s">
        <v>45</v>
      </c>
      <c r="E14" s="32">
        <f aca="true" t="shared" si="4" ref="E14:J14">E15+E16</f>
        <v>0</v>
      </c>
      <c r="F14" s="32">
        <f t="shared" si="4"/>
        <v>0</v>
      </c>
      <c r="G14" s="32">
        <f t="shared" si="4"/>
        <v>63543</v>
      </c>
      <c r="H14" s="32">
        <f t="shared" si="4"/>
        <v>63543</v>
      </c>
      <c r="I14" s="32">
        <f t="shared" si="4"/>
        <v>0</v>
      </c>
      <c r="J14" s="32">
        <f t="shared" si="4"/>
        <v>0</v>
      </c>
    </row>
    <row r="15" spans="1:10" s="35" customFormat="1" ht="18.75" customHeight="1">
      <c r="A15" s="31"/>
      <c r="B15" s="31"/>
      <c r="C15" s="8" t="s">
        <v>50</v>
      </c>
      <c r="D15" s="60" t="s">
        <v>52</v>
      </c>
      <c r="E15" s="9">
        <v>0</v>
      </c>
      <c r="F15" s="9">
        <v>0</v>
      </c>
      <c r="G15" s="9">
        <v>63543</v>
      </c>
      <c r="H15" s="9">
        <v>0</v>
      </c>
      <c r="I15" s="9">
        <v>0</v>
      </c>
      <c r="J15" s="9">
        <v>0</v>
      </c>
    </row>
    <row r="16" spans="1:10" ht="18.75" customHeight="1">
      <c r="A16" s="8"/>
      <c r="B16" s="8"/>
      <c r="C16" s="8" t="s">
        <v>51</v>
      </c>
      <c r="D16" s="27" t="s">
        <v>24</v>
      </c>
      <c r="E16" s="9">
        <v>0</v>
      </c>
      <c r="F16" s="9">
        <v>0</v>
      </c>
      <c r="G16" s="9">
        <v>0</v>
      </c>
      <c r="H16" s="9">
        <v>63543</v>
      </c>
      <c r="I16" s="9">
        <v>0</v>
      </c>
      <c r="J16" s="9">
        <v>0</v>
      </c>
    </row>
    <row r="17" spans="1:10" ht="22.5" customHeight="1">
      <c r="A17" s="79" t="s">
        <v>88</v>
      </c>
      <c r="B17" s="79"/>
      <c r="C17" s="79"/>
      <c r="D17" s="79"/>
      <c r="E17" s="62">
        <f aca="true" t="shared" si="5" ref="E17:J18">E18</f>
        <v>0</v>
      </c>
      <c r="F17" s="62">
        <f t="shared" si="5"/>
        <v>0</v>
      </c>
      <c r="G17" s="62">
        <f t="shared" si="5"/>
        <v>125000</v>
      </c>
      <c r="H17" s="62">
        <f t="shared" si="5"/>
        <v>125000</v>
      </c>
      <c r="I17" s="62">
        <f t="shared" si="5"/>
        <v>0</v>
      </c>
      <c r="J17" s="62">
        <f t="shared" si="5"/>
        <v>0</v>
      </c>
    </row>
    <row r="18" spans="1:10" s="41" customFormat="1" ht="23.25" customHeight="1">
      <c r="A18" s="37" t="s">
        <v>18</v>
      </c>
      <c r="B18" s="37"/>
      <c r="C18" s="37"/>
      <c r="D18" s="38" t="s">
        <v>13</v>
      </c>
      <c r="E18" s="7">
        <f t="shared" si="5"/>
        <v>0</v>
      </c>
      <c r="F18" s="7">
        <f t="shared" si="5"/>
        <v>0</v>
      </c>
      <c r="G18" s="7">
        <f t="shared" si="5"/>
        <v>125000</v>
      </c>
      <c r="H18" s="7">
        <f t="shared" si="5"/>
        <v>125000</v>
      </c>
      <c r="I18" s="7">
        <f t="shared" si="5"/>
        <v>0</v>
      </c>
      <c r="J18" s="7">
        <f t="shared" si="5"/>
        <v>0</v>
      </c>
    </row>
    <row r="19" spans="1:10" s="35" customFormat="1" ht="19.5" customHeight="1">
      <c r="A19" s="40"/>
      <c r="B19" s="40" t="s">
        <v>82</v>
      </c>
      <c r="C19" s="40"/>
      <c r="D19" s="34" t="s">
        <v>83</v>
      </c>
      <c r="E19" s="32">
        <f aca="true" t="shared" si="6" ref="E19:J19">E20+E21</f>
        <v>0</v>
      </c>
      <c r="F19" s="32">
        <f t="shared" si="6"/>
        <v>0</v>
      </c>
      <c r="G19" s="32">
        <f t="shared" si="6"/>
        <v>125000</v>
      </c>
      <c r="H19" s="32">
        <f t="shared" si="6"/>
        <v>125000</v>
      </c>
      <c r="I19" s="32">
        <f t="shared" si="6"/>
        <v>0</v>
      </c>
      <c r="J19" s="32">
        <f t="shared" si="6"/>
        <v>0</v>
      </c>
    </row>
    <row r="20" spans="1:10" ht="70.5" customHeight="1">
      <c r="A20" s="8"/>
      <c r="B20" s="8"/>
      <c r="C20" s="8" t="s">
        <v>84</v>
      </c>
      <c r="D20" s="27" t="s">
        <v>86</v>
      </c>
      <c r="E20" s="9">
        <v>0</v>
      </c>
      <c r="F20" s="9">
        <v>0</v>
      </c>
      <c r="G20" s="9">
        <v>125000</v>
      </c>
      <c r="H20" s="9">
        <v>0</v>
      </c>
      <c r="I20" s="9">
        <v>0</v>
      </c>
      <c r="J20" s="9">
        <v>0</v>
      </c>
    </row>
    <row r="21" spans="1:10" ht="45.75" customHeight="1">
      <c r="A21" s="8"/>
      <c r="B21" s="8"/>
      <c r="C21" s="8" t="s">
        <v>85</v>
      </c>
      <c r="D21" s="27" t="s">
        <v>87</v>
      </c>
      <c r="E21" s="9">
        <v>0</v>
      </c>
      <c r="F21" s="9">
        <v>0</v>
      </c>
      <c r="G21" s="9">
        <v>0</v>
      </c>
      <c r="H21" s="9">
        <v>125000</v>
      </c>
      <c r="I21" s="9">
        <v>0</v>
      </c>
      <c r="J21" s="9">
        <v>0</v>
      </c>
    </row>
    <row r="22" spans="1:10" ht="22.5" customHeight="1">
      <c r="A22" s="81" t="s">
        <v>89</v>
      </c>
      <c r="B22" s="81"/>
      <c r="C22" s="81"/>
      <c r="D22" s="81"/>
      <c r="E22" s="29">
        <f aca="true" t="shared" si="7" ref="E22:J23">E23</f>
        <v>0</v>
      </c>
      <c r="F22" s="29">
        <f t="shared" si="7"/>
        <v>0</v>
      </c>
      <c r="G22" s="29">
        <f t="shared" si="7"/>
        <v>65000</v>
      </c>
      <c r="H22" s="29">
        <f t="shared" si="7"/>
        <v>65000</v>
      </c>
      <c r="I22" s="29">
        <f t="shared" si="7"/>
        <v>0</v>
      </c>
      <c r="J22" s="29">
        <f t="shared" si="7"/>
        <v>0</v>
      </c>
    </row>
    <row r="23" spans="1:10" s="41" customFormat="1" ht="24" customHeight="1">
      <c r="A23" s="6" t="s">
        <v>22</v>
      </c>
      <c r="B23" s="6"/>
      <c r="C23" s="6"/>
      <c r="D23" s="38" t="s">
        <v>23</v>
      </c>
      <c r="E23" s="7">
        <f>E24</f>
        <v>0</v>
      </c>
      <c r="F23" s="7">
        <f t="shared" si="7"/>
        <v>0</v>
      </c>
      <c r="G23" s="7">
        <f t="shared" si="7"/>
        <v>65000</v>
      </c>
      <c r="H23" s="7">
        <f t="shared" si="7"/>
        <v>65000</v>
      </c>
      <c r="I23" s="7">
        <f t="shared" si="7"/>
        <v>0</v>
      </c>
      <c r="J23" s="7">
        <f t="shared" si="7"/>
        <v>0</v>
      </c>
    </row>
    <row r="24" spans="1:10" s="35" customFormat="1" ht="19.5" customHeight="1">
      <c r="A24" s="31"/>
      <c r="B24" s="31" t="s">
        <v>66</v>
      </c>
      <c r="C24" s="31"/>
      <c r="D24" s="34" t="s">
        <v>73</v>
      </c>
      <c r="E24" s="32">
        <f aca="true" t="shared" si="8" ref="E24:J24">E25+E26</f>
        <v>0</v>
      </c>
      <c r="F24" s="32">
        <f t="shared" si="8"/>
        <v>0</v>
      </c>
      <c r="G24" s="32">
        <f t="shared" si="8"/>
        <v>65000</v>
      </c>
      <c r="H24" s="32">
        <f t="shared" si="8"/>
        <v>65000</v>
      </c>
      <c r="I24" s="32">
        <f t="shared" si="8"/>
        <v>0</v>
      </c>
      <c r="J24" s="32">
        <f t="shared" si="8"/>
        <v>0</v>
      </c>
    </row>
    <row r="25" spans="1:10" ht="70.5" customHeight="1">
      <c r="A25" s="8"/>
      <c r="B25" s="8"/>
      <c r="C25" s="8" t="s">
        <v>84</v>
      </c>
      <c r="D25" s="27" t="s">
        <v>86</v>
      </c>
      <c r="E25" s="9">
        <v>0</v>
      </c>
      <c r="F25" s="9">
        <v>0</v>
      </c>
      <c r="G25" s="9">
        <v>65000</v>
      </c>
      <c r="H25" s="9">
        <v>0</v>
      </c>
      <c r="I25" s="9">
        <v>0</v>
      </c>
      <c r="J25" s="9">
        <v>0</v>
      </c>
    </row>
    <row r="26" spans="1:10" ht="45.75" customHeight="1">
      <c r="A26" s="8"/>
      <c r="B26" s="8"/>
      <c r="C26" s="8" t="s">
        <v>85</v>
      </c>
      <c r="D26" s="27" t="s">
        <v>87</v>
      </c>
      <c r="E26" s="9">
        <v>0</v>
      </c>
      <c r="F26" s="9">
        <v>0</v>
      </c>
      <c r="G26" s="9">
        <v>0</v>
      </c>
      <c r="H26" s="9">
        <v>65000</v>
      </c>
      <c r="I26" s="9">
        <v>0</v>
      </c>
      <c r="J26" s="9">
        <v>0</v>
      </c>
    </row>
    <row r="27" spans="1:10" ht="22.5" customHeight="1">
      <c r="A27" s="79" t="s">
        <v>42</v>
      </c>
      <c r="B27" s="79"/>
      <c r="C27" s="79"/>
      <c r="D27" s="79"/>
      <c r="E27" s="62">
        <f aca="true" t="shared" si="9" ref="E27:J28">E28</f>
        <v>0</v>
      </c>
      <c r="F27" s="62">
        <f t="shared" si="9"/>
        <v>0</v>
      </c>
      <c r="G27" s="62">
        <f t="shared" si="9"/>
        <v>133543</v>
      </c>
      <c r="H27" s="62">
        <f t="shared" si="9"/>
        <v>0</v>
      </c>
      <c r="I27" s="62">
        <f t="shared" si="9"/>
        <v>0</v>
      </c>
      <c r="J27" s="62">
        <f t="shared" si="9"/>
        <v>0</v>
      </c>
    </row>
    <row r="28" spans="1:10" s="41" customFormat="1" ht="21" customHeight="1">
      <c r="A28" s="6" t="s">
        <v>19</v>
      </c>
      <c r="B28" s="6"/>
      <c r="C28" s="6"/>
      <c r="D28" s="36" t="s">
        <v>55</v>
      </c>
      <c r="E28" s="7">
        <f t="shared" si="9"/>
        <v>0</v>
      </c>
      <c r="F28" s="7">
        <f t="shared" si="9"/>
        <v>0</v>
      </c>
      <c r="G28" s="7">
        <f t="shared" si="9"/>
        <v>133543</v>
      </c>
      <c r="H28" s="7">
        <f t="shared" si="9"/>
        <v>0</v>
      </c>
      <c r="I28" s="7">
        <f t="shared" si="9"/>
        <v>0</v>
      </c>
      <c r="J28" s="7">
        <f t="shared" si="9"/>
        <v>0</v>
      </c>
    </row>
    <row r="29" spans="1:10" s="35" customFormat="1" ht="30" customHeight="1">
      <c r="A29" s="31"/>
      <c r="B29" s="31" t="s">
        <v>44</v>
      </c>
      <c r="C29" s="31"/>
      <c r="D29" s="33" t="s">
        <v>45</v>
      </c>
      <c r="E29" s="32">
        <f aca="true" t="shared" si="10" ref="E29:J29">SUM(E30:E34)</f>
        <v>0</v>
      </c>
      <c r="F29" s="32">
        <f t="shared" si="10"/>
        <v>0</v>
      </c>
      <c r="G29" s="32">
        <f t="shared" si="10"/>
        <v>133543</v>
      </c>
      <c r="H29" s="32">
        <f t="shared" si="10"/>
        <v>0</v>
      </c>
      <c r="I29" s="32">
        <f t="shared" si="10"/>
        <v>0</v>
      </c>
      <c r="J29" s="32">
        <f t="shared" si="10"/>
        <v>0</v>
      </c>
    </row>
    <row r="30" spans="1:10" ht="18.75" customHeight="1">
      <c r="A30" s="8"/>
      <c r="B30" s="8"/>
      <c r="C30" s="8" t="s">
        <v>46</v>
      </c>
      <c r="D30" s="27" t="s">
        <v>32</v>
      </c>
      <c r="E30" s="9">
        <v>0</v>
      </c>
      <c r="F30" s="9">
        <v>0</v>
      </c>
      <c r="G30" s="9">
        <v>68000</v>
      </c>
      <c r="H30" s="9">
        <v>0</v>
      </c>
      <c r="I30" s="9">
        <v>0</v>
      </c>
      <c r="J30" s="9">
        <v>0</v>
      </c>
    </row>
    <row r="31" spans="1:10" ht="18.75" customHeight="1">
      <c r="A31" s="8"/>
      <c r="B31" s="8"/>
      <c r="C31" s="8" t="s">
        <v>47</v>
      </c>
      <c r="D31" s="27" t="s">
        <v>53</v>
      </c>
      <c r="E31" s="9">
        <v>0</v>
      </c>
      <c r="F31" s="9">
        <v>0</v>
      </c>
      <c r="G31" s="9">
        <v>15000</v>
      </c>
      <c r="H31" s="9">
        <v>0</v>
      </c>
      <c r="I31" s="9">
        <v>0</v>
      </c>
      <c r="J31" s="9">
        <v>0</v>
      </c>
    </row>
    <row r="32" spans="1:10" ht="18.75" customHeight="1">
      <c r="A32" s="8"/>
      <c r="B32" s="8"/>
      <c r="C32" s="8" t="s">
        <v>48</v>
      </c>
      <c r="D32" s="27" t="s">
        <v>54</v>
      </c>
      <c r="E32" s="9">
        <v>0</v>
      </c>
      <c r="F32" s="9">
        <v>0</v>
      </c>
      <c r="G32" s="9">
        <v>33000</v>
      </c>
      <c r="H32" s="9">
        <v>0</v>
      </c>
      <c r="I32" s="9">
        <v>0</v>
      </c>
      <c r="J32" s="9">
        <v>0</v>
      </c>
    </row>
    <row r="33" spans="1:10" ht="18.75" customHeight="1">
      <c r="A33" s="8"/>
      <c r="B33" s="8"/>
      <c r="C33" s="8" t="s">
        <v>20</v>
      </c>
      <c r="D33" s="27" t="s">
        <v>21</v>
      </c>
      <c r="E33" s="9">
        <v>0</v>
      </c>
      <c r="F33" s="9">
        <v>0</v>
      </c>
      <c r="G33" s="9">
        <v>12543</v>
      </c>
      <c r="H33" s="9">
        <v>0</v>
      </c>
      <c r="I33" s="9">
        <v>0</v>
      </c>
      <c r="J33" s="9">
        <v>0</v>
      </c>
    </row>
    <row r="34" spans="1:10" ht="27.75" customHeight="1">
      <c r="A34" s="8"/>
      <c r="B34" s="8"/>
      <c r="C34" s="8" t="s">
        <v>49</v>
      </c>
      <c r="D34" s="27" t="s">
        <v>56</v>
      </c>
      <c r="E34" s="9">
        <v>0</v>
      </c>
      <c r="F34" s="9">
        <v>0</v>
      </c>
      <c r="G34" s="9">
        <v>5000</v>
      </c>
      <c r="H34" s="9">
        <v>0</v>
      </c>
      <c r="I34" s="9">
        <v>0</v>
      </c>
      <c r="J34" s="9">
        <v>0</v>
      </c>
    </row>
    <row r="35" spans="1:10" ht="18.75" customHeight="1">
      <c r="A35" s="81" t="s">
        <v>25</v>
      </c>
      <c r="B35" s="81"/>
      <c r="C35" s="81"/>
      <c r="D35" s="81"/>
      <c r="E35" s="29">
        <f aca="true" t="shared" si="11" ref="E35:J35">E36</f>
        <v>0</v>
      </c>
      <c r="F35" s="29">
        <f t="shared" si="11"/>
        <v>0</v>
      </c>
      <c r="G35" s="29">
        <f t="shared" si="11"/>
        <v>7750</v>
      </c>
      <c r="H35" s="29">
        <f t="shared" si="11"/>
        <v>0</v>
      </c>
      <c r="I35" s="29">
        <f t="shared" si="11"/>
        <v>0</v>
      </c>
      <c r="J35" s="29">
        <f t="shared" si="11"/>
        <v>0</v>
      </c>
    </row>
    <row r="36" spans="1:10" s="41" customFormat="1" ht="21" customHeight="1">
      <c r="A36" s="6" t="s">
        <v>18</v>
      </c>
      <c r="B36" s="6"/>
      <c r="C36" s="6"/>
      <c r="D36" s="38" t="s">
        <v>13</v>
      </c>
      <c r="E36" s="7">
        <f aca="true" t="shared" si="12" ref="E36:J36">E37+E40</f>
        <v>0</v>
      </c>
      <c r="F36" s="7">
        <f t="shared" si="12"/>
        <v>0</v>
      </c>
      <c r="G36" s="7">
        <f t="shared" si="12"/>
        <v>7750</v>
      </c>
      <c r="H36" s="7">
        <f t="shared" si="12"/>
        <v>0</v>
      </c>
      <c r="I36" s="7">
        <f t="shared" si="12"/>
        <v>0</v>
      </c>
      <c r="J36" s="7">
        <f t="shared" si="12"/>
        <v>0</v>
      </c>
    </row>
    <row r="37" spans="1:10" s="35" customFormat="1" ht="19.5" customHeight="1">
      <c r="A37" s="31"/>
      <c r="B37" s="31" t="s">
        <v>27</v>
      </c>
      <c r="C37" s="31"/>
      <c r="D37" s="34" t="s">
        <v>57</v>
      </c>
      <c r="E37" s="32">
        <f aca="true" t="shared" si="13" ref="E37:J37">SUM(E38:E39)</f>
        <v>0</v>
      </c>
      <c r="F37" s="32">
        <f t="shared" si="13"/>
        <v>0</v>
      </c>
      <c r="G37" s="32">
        <f t="shared" si="13"/>
        <v>4850</v>
      </c>
      <c r="H37" s="32">
        <f t="shared" si="13"/>
        <v>0</v>
      </c>
      <c r="I37" s="32">
        <f t="shared" si="13"/>
        <v>0</v>
      </c>
      <c r="J37" s="32">
        <f t="shared" si="13"/>
        <v>0</v>
      </c>
    </row>
    <row r="38" spans="1:10" ht="19.5" customHeight="1">
      <c r="A38" s="8"/>
      <c r="B38" s="8"/>
      <c r="C38" s="8" t="s">
        <v>30</v>
      </c>
      <c r="D38" s="27" t="s">
        <v>31</v>
      </c>
      <c r="E38" s="9">
        <v>0</v>
      </c>
      <c r="F38" s="9">
        <v>0</v>
      </c>
      <c r="G38" s="9">
        <v>4200</v>
      </c>
      <c r="H38" s="9">
        <v>0</v>
      </c>
      <c r="I38" s="9">
        <v>0</v>
      </c>
      <c r="J38" s="9">
        <v>0</v>
      </c>
    </row>
    <row r="39" spans="1:10" ht="30.75" customHeight="1">
      <c r="A39" s="8"/>
      <c r="B39" s="8"/>
      <c r="C39" s="8" t="s">
        <v>58</v>
      </c>
      <c r="D39" s="27" t="s">
        <v>59</v>
      </c>
      <c r="E39" s="9">
        <v>0</v>
      </c>
      <c r="F39" s="9">
        <v>0</v>
      </c>
      <c r="G39" s="9">
        <v>650</v>
      </c>
      <c r="H39" s="9">
        <v>0</v>
      </c>
      <c r="I39" s="9">
        <v>0</v>
      </c>
      <c r="J39" s="9">
        <v>0</v>
      </c>
    </row>
    <row r="40" spans="1:10" s="35" customFormat="1" ht="19.5" customHeight="1">
      <c r="A40" s="31"/>
      <c r="B40" s="31" t="s">
        <v>60</v>
      </c>
      <c r="C40" s="31"/>
      <c r="D40" s="34" t="s">
        <v>61</v>
      </c>
      <c r="E40" s="32">
        <f aca="true" t="shared" si="14" ref="E40:J40">SUM(E41)</f>
        <v>0</v>
      </c>
      <c r="F40" s="32">
        <f t="shared" si="14"/>
        <v>0</v>
      </c>
      <c r="G40" s="32">
        <f t="shared" si="14"/>
        <v>2900</v>
      </c>
      <c r="H40" s="32">
        <f t="shared" si="14"/>
        <v>0</v>
      </c>
      <c r="I40" s="32">
        <f t="shared" si="14"/>
        <v>0</v>
      </c>
      <c r="J40" s="32">
        <f t="shared" si="14"/>
        <v>0</v>
      </c>
    </row>
    <row r="41" spans="1:10" ht="19.5" customHeight="1">
      <c r="A41" s="8"/>
      <c r="B41" s="8"/>
      <c r="C41" s="8" t="s">
        <v>30</v>
      </c>
      <c r="D41" s="27" t="s">
        <v>31</v>
      </c>
      <c r="E41" s="9">
        <v>0</v>
      </c>
      <c r="F41" s="9">
        <v>0</v>
      </c>
      <c r="G41" s="9">
        <v>2900</v>
      </c>
      <c r="H41" s="9">
        <v>0</v>
      </c>
      <c r="I41" s="9">
        <v>0</v>
      </c>
      <c r="J41" s="9">
        <v>0</v>
      </c>
    </row>
    <row r="42" spans="1:10" ht="18.75" customHeight="1">
      <c r="A42" s="81" t="s">
        <v>26</v>
      </c>
      <c r="B42" s="81"/>
      <c r="C42" s="81"/>
      <c r="D42" s="81"/>
      <c r="E42" s="29">
        <f aca="true" t="shared" si="15" ref="E42:J43">E43</f>
        <v>0</v>
      </c>
      <c r="F42" s="29">
        <f t="shared" si="15"/>
        <v>0</v>
      </c>
      <c r="G42" s="29">
        <f t="shared" si="15"/>
        <v>160</v>
      </c>
      <c r="H42" s="29">
        <f t="shared" si="15"/>
        <v>0</v>
      </c>
      <c r="I42" s="29">
        <f t="shared" si="15"/>
        <v>0</v>
      </c>
      <c r="J42" s="29">
        <f t="shared" si="15"/>
        <v>0</v>
      </c>
    </row>
    <row r="43" spans="1:10" s="41" customFormat="1" ht="23.25" customHeight="1">
      <c r="A43" s="6" t="s">
        <v>18</v>
      </c>
      <c r="B43" s="6"/>
      <c r="C43" s="6"/>
      <c r="D43" s="38" t="s">
        <v>13</v>
      </c>
      <c r="E43" s="7">
        <f t="shared" si="15"/>
        <v>0</v>
      </c>
      <c r="F43" s="7">
        <f t="shared" si="15"/>
        <v>0</v>
      </c>
      <c r="G43" s="7">
        <f t="shared" si="15"/>
        <v>160</v>
      </c>
      <c r="H43" s="7">
        <f t="shared" si="15"/>
        <v>0</v>
      </c>
      <c r="I43" s="7">
        <f t="shared" si="15"/>
        <v>0</v>
      </c>
      <c r="J43" s="7">
        <f t="shared" si="15"/>
        <v>0</v>
      </c>
    </row>
    <row r="44" spans="1:10" s="35" customFormat="1" ht="19.5" customHeight="1">
      <c r="A44" s="31"/>
      <c r="B44" s="31" t="s">
        <v>28</v>
      </c>
      <c r="C44" s="31"/>
      <c r="D44" s="34" t="s">
        <v>29</v>
      </c>
      <c r="E44" s="32">
        <f aca="true" t="shared" si="16" ref="E44:J44">SUM(E45:E46)</f>
        <v>0</v>
      </c>
      <c r="F44" s="32">
        <f t="shared" si="16"/>
        <v>0</v>
      </c>
      <c r="G44" s="32">
        <f t="shared" si="16"/>
        <v>160</v>
      </c>
      <c r="H44" s="32">
        <f t="shared" si="16"/>
        <v>0</v>
      </c>
      <c r="I44" s="32">
        <f t="shared" si="16"/>
        <v>0</v>
      </c>
      <c r="J44" s="32">
        <f t="shared" si="16"/>
        <v>0</v>
      </c>
    </row>
    <row r="45" spans="1:10" ht="19.5" customHeight="1">
      <c r="A45" s="8"/>
      <c r="B45" s="8"/>
      <c r="C45" s="8" t="s">
        <v>62</v>
      </c>
      <c r="D45" s="27" t="s">
        <v>64</v>
      </c>
      <c r="E45" s="9">
        <v>0</v>
      </c>
      <c r="F45" s="9">
        <v>0</v>
      </c>
      <c r="G45" s="9">
        <v>10</v>
      </c>
      <c r="H45" s="9">
        <v>0</v>
      </c>
      <c r="I45" s="9">
        <v>0</v>
      </c>
      <c r="J45" s="9">
        <v>0</v>
      </c>
    </row>
    <row r="46" spans="1:10" ht="30.75" customHeight="1">
      <c r="A46" s="8"/>
      <c r="B46" s="8"/>
      <c r="C46" s="8" t="s">
        <v>63</v>
      </c>
      <c r="D46" s="27" t="s">
        <v>65</v>
      </c>
      <c r="E46" s="9">
        <v>0</v>
      </c>
      <c r="F46" s="9">
        <v>0</v>
      </c>
      <c r="G46" s="9">
        <v>150</v>
      </c>
      <c r="H46" s="9">
        <v>0</v>
      </c>
      <c r="I46" s="9">
        <v>0</v>
      </c>
      <c r="J46" s="9">
        <v>0</v>
      </c>
    </row>
    <row r="47" spans="1:10" ht="22.5" customHeight="1">
      <c r="A47" s="81" t="s">
        <v>74</v>
      </c>
      <c r="B47" s="81"/>
      <c r="C47" s="81"/>
      <c r="D47" s="81"/>
      <c r="E47" s="29">
        <f aca="true" t="shared" si="17" ref="E47:J47">E48</f>
        <v>0</v>
      </c>
      <c r="F47" s="29">
        <f t="shared" si="17"/>
        <v>0</v>
      </c>
      <c r="G47" s="29">
        <f t="shared" si="17"/>
        <v>31000</v>
      </c>
      <c r="H47" s="29">
        <f t="shared" si="17"/>
        <v>0</v>
      </c>
      <c r="I47" s="29">
        <f t="shared" si="17"/>
        <v>0</v>
      </c>
      <c r="J47" s="29">
        <f t="shared" si="17"/>
        <v>0</v>
      </c>
    </row>
    <row r="48" spans="1:10" s="41" customFormat="1" ht="24" customHeight="1">
      <c r="A48" s="6" t="s">
        <v>22</v>
      </c>
      <c r="B48" s="6"/>
      <c r="C48" s="6"/>
      <c r="D48" s="38" t="s">
        <v>23</v>
      </c>
      <c r="E48" s="7">
        <f>E49</f>
        <v>0</v>
      </c>
      <c r="F48" s="7">
        <f aca="true" t="shared" si="18" ref="F48:J49">F49</f>
        <v>0</v>
      </c>
      <c r="G48" s="7">
        <f t="shared" si="18"/>
        <v>31000</v>
      </c>
      <c r="H48" s="7">
        <f t="shared" si="18"/>
        <v>0</v>
      </c>
      <c r="I48" s="7">
        <f t="shared" si="18"/>
        <v>0</v>
      </c>
      <c r="J48" s="7">
        <f t="shared" si="18"/>
        <v>0</v>
      </c>
    </row>
    <row r="49" spans="1:10" s="35" customFormat="1" ht="19.5" customHeight="1">
      <c r="A49" s="31"/>
      <c r="B49" s="31" t="s">
        <v>66</v>
      </c>
      <c r="C49" s="31"/>
      <c r="D49" s="34" t="s">
        <v>73</v>
      </c>
      <c r="E49" s="32">
        <f>E50</f>
        <v>0</v>
      </c>
      <c r="F49" s="32">
        <f t="shared" si="18"/>
        <v>0</v>
      </c>
      <c r="G49" s="32">
        <f t="shared" si="18"/>
        <v>31000</v>
      </c>
      <c r="H49" s="32">
        <f t="shared" si="18"/>
        <v>0</v>
      </c>
      <c r="I49" s="32">
        <f t="shared" si="18"/>
        <v>0</v>
      </c>
      <c r="J49" s="32">
        <f t="shared" si="18"/>
        <v>0</v>
      </c>
    </row>
    <row r="50" spans="1:10" ht="19.5" customHeight="1">
      <c r="A50" s="8"/>
      <c r="B50" s="8"/>
      <c r="C50" s="8" t="s">
        <v>20</v>
      </c>
      <c r="D50" s="27" t="s">
        <v>21</v>
      </c>
      <c r="E50" s="9">
        <v>0</v>
      </c>
      <c r="F50" s="9">
        <v>0</v>
      </c>
      <c r="G50" s="9">
        <v>31000</v>
      </c>
      <c r="H50" s="9">
        <v>0</v>
      </c>
      <c r="I50" s="9">
        <v>0</v>
      </c>
      <c r="J50" s="9">
        <v>0</v>
      </c>
    </row>
    <row r="51" spans="1:11" ht="24.75" customHeight="1">
      <c r="A51" s="76" t="s">
        <v>10</v>
      </c>
      <c r="B51" s="76"/>
      <c r="C51" s="76"/>
      <c r="D51" s="76"/>
      <c r="E51" s="4">
        <f aca="true" t="shared" si="19" ref="E51:J51">E7+E27+E35+E42+E47</f>
        <v>0</v>
      </c>
      <c r="F51" s="4">
        <f t="shared" si="19"/>
        <v>0</v>
      </c>
      <c r="G51" s="4">
        <f t="shared" si="19"/>
        <v>478496</v>
      </c>
      <c r="H51" s="4">
        <f t="shared" si="19"/>
        <v>253543</v>
      </c>
      <c r="I51" s="4">
        <f t="shared" si="19"/>
        <v>0</v>
      </c>
      <c r="J51" s="4">
        <f t="shared" si="19"/>
        <v>0</v>
      </c>
      <c r="K51" s="3"/>
    </row>
    <row r="52" spans="1:12" ht="22.5" customHeight="1">
      <c r="A52" s="66" t="s">
        <v>14</v>
      </c>
      <c r="B52" s="66"/>
      <c r="C52" s="66"/>
      <c r="D52" s="66"/>
      <c r="E52" s="65">
        <f>E51-F51</f>
        <v>0</v>
      </c>
      <c r="F52" s="65"/>
      <c r="G52" s="65">
        <f>G51-H51</f>
        <v>224953</v>
      </c>
      <c r="H52" s="65"/>
      <c r="I52" s="65">
        <f>I51-J51</f>
        <v>0</v>
      </c>
      <c r="J52" s="65"/>
      <c r="L52" s="10"/>
    </row>
    <row r="53" spans="1:13" ht="22.5" customHeight="1">
      <c r="A53" s="11"/>
      <c r="B53" s="11"/>
      <c r="C53" s="11"/>
      <c r="D53" s="11"/>
      <c r="E53" s="12"/>
      <c r="F53" s="12"/>
      <c r="G53" s="12"/>
      <c r="H53" s="12"/>
      <c r="I53" s="12"/>
      <c r="J53" s="12"/>
      <c r="M53" s="5"/>
    </row>
    <row r="54" spans="1:10" ht="15">
      <c r="A54" s="18"/>
      <c r="B54" s="18"/>
      <c r="C54" s="18"/>
      <c r="D54" s="13" t="s">
        <v>15</v>
      </c>
      <c r="E54" s="17"/>
      <c r="F54" s="17"/>
      <c r="G54" s="17"/>
      <c r="H54" s="17"/>
      <c r="I54" s="17"/>
      <c r="J54" s="17"/>
    </row>
    <row r="55" spans="1:10" ht="15">
      <c r="A55" s="18"/>
      <c r="B55" s="18"/>
      <c r="C55" s="18"/>
      <c r="D55" s="14" t="s">
        <v>16</v>
      </c>
      <c r="E55" s="19">
        <f aca="true" t="shared" si="20" ref="E55:J55">SUM(E56:E69)</f>
        <v>0</v>
      </c>
      <c r="F55" s="19">
        <f t="shared" si="20"/>
        <v>0</v>
      </c>
      <c r="G55" s="19">
        <f t="shared" si="20"/>
        <v>478496</v>
      </c>
      <c r="H55" s="19">
        <f t="shared" si="20"/>
        <v>253543</v>
      </c>
      <c r="I55" s="19">
        <f t="shared" si="20"/>
        <v>0</v>
      </c>
      <c r="J55" s="19">
        <f t="shared" si="20"/>
        <v>0</v>
      </c>
    </row>
    <row r="56" spans="1:10" ht="15">
      <c r="A56" s="18"/>
      <c r="B56" s="18"/>
      <c r="C56" s="18"/>
      <c r="D56" s="61">
        <v>2360</v>
      </c>
      <c r="E56" s="30">
        <f aca="true" t="shared" si="21" ref="E56:J56">E20+E25</f>
        <v>0</v>
      </c>
      <c r="F56" s="30">
        <f t="shared" si="21"/>
        <v>0</v>
      </c>
      <c r="G56" s="30">
        <f t="shared" si="21"/>
        <v>190000</v>
      </c>
      <c r="H56" s="30">
        <f t="shared" si="21"/>
        <v>0</v>
      </c>
      <c r="I56" s="30">
        <f t="shared" si="21"/>
        <v>0</v>
      </c>
      <c r="J56" s="30">
        <f t="shared" si="21"/>
        <v>0</v>
      </c>
    </row>
    <row r="57" spans="1:10" ht="15">
      <c r="A57" s="18"/>
      <c r="B57" s="18"/>
      <c r="C57" s="18"/>
      <c r="D57" s="61">
        <v>2720</v>
      </c>
      <c r="E57" s="30">
        <f aca="true" t="shared" si="22" ref="E57:J57">E11</f>
        <v>0</v>
      </c>
      <c r="F57" s="30">
        <f t="shared" si="22"/>
        <v>0</v>
      </c>
      <c r="G57" s="30">
        <f t="shared" si="22"/>
        <v>52500</v>
      </c>
      <c r="H57" s="30">
        <f t="shared" si="22"/>
        <v>0</v>
      </c>
      <c r="I57" s="30">
        <f t="shared" si="22"/>
        <v>0</v>
      </c>
      <c r="J57" s="30">
        <f t="shared" si="22"/>
        <v>0</v>
      </c>
    </row>
    <row r="58" spans="1:10" ht="15">
      <c r="A58" s="18"/>
      <c r="B58" s="18"/>
      <c r="C58" s="18"/>
      <c r="D58" s="61">
        <v>2820</v>
      </c>
      <c r="E58" s="30">
        <f aca="true" t="shared" si="23" ref="E58:J58">E21+E26</f>
        <v>0</v>
      </c>
      <c r="F58" s="30">
        <f t="shared" si="23"/>
        <v>0</v>
      </c>
      <c r="G58" s="30">
        <f t="shared" si="23"/>
        <v>0</v>
      </c>
      <c r="H58" s="30">
        <f t="shared" si="23"/>
        <v>190000</v>
      </c>
      <c r="I58" s="30">
        <f t="shared" si="23"/>
        <v>0</v>
      </c>
      <c r="J58" s="30">
        <f t="shared" si="23"/>
        <v>0</v>
      </c>
    </row>
    <row r="59" spans="1:10" ht="15">
      <c r="A59" s="18"/>
      <c r="B59" s="18"/>
      <c r="C59" s="18"/>
      <c r="D59" s="61">
        <v>2960</v>
      </c>
      <c r="E59" s="30">
        <f aca="true" t="shared" si="24" ref="E59:J59">E15</f>
        <v>0</v>
      </c>
      <c r="F59" s="30">
        <f t="shared" si="24"/>
        <v>0</v>
      </c>
      <c r="G59" s="30">
        <f t="shared" si="24"/>
        <v>63543</v>
      </c>
      <c r="H59" s="30">
        <f t="shared" si="24"/>
        <v>0</v>
      </c>
      <c r="I59" s="30">
        <f t="shared" si="24"/>
        <v>0</v>
      </c>
      <c r="J59" s="30">
        <f t="shared" si="24"/>
        <v>0</v>
      </c>
    </row>
    <row r="60" spans="1:10" ht="15">
      <c r="A60" s="18"/>
      <c r="B60" s="18"/>
      <c r="C60" s="18"/>
      <c r="D60" s="20">
        <v>4010</v>
      </c>
      <c r="E60" s="17">
        <f aca="true" t="shared" si="25" ref="E60:J60">E38+E41</f>
        <v>0</v>
      </c>
      <c r="F60" s="17">
        <f t="shared" si="25"/>
        <v>0</v>
      </c>
      <c r="G60" s="17">
        <f t="shared" si="25"/>
        <v>7100</v>
      </c>
      <c r="H60" s="17">
        <f t="shared" si="25"/>
        <v>0</v>
      </c>
      <c r="I60" s="17">
        <f t="shared" si="25"/>
        <v>0</v>
      </c>
      <c r="J60" s="17">
        <f t="shared" si="25"/>
        <v>0</v>
      </c>
    </row>
    <row r="61" spans="1:10" ht="15">
      <c r="A61" s="18"/>
      <c r="B61" s="18"/>
      <c r="C61" s="18"/>
      <c r="D61" s="20">
        <v>4210</v>
      </c>
      <c r="E61" s="17">
        <f>E30</f>
        <v>0</v>
      </c>
      <c r="F61" s="17">
        <f aca="true" t="shared" si="26" ref="F61:J63">F30</f>
        <v>0</v>
      </c>
      <c r="G61" s="17">
        <f t="shared" si="26"/>
        <v>68000</v>
      </c>
      <c r="H61" s="17">
        <f t="shared" si="26"/>
        <v>0</v>
      </c>
      <c r="I61" s="17">
        <f t="shared" si="26"/>
        <v>0</v>
      </c>
      <c r="J61" s="17">
        <f t="shared" si="26"/>
        <v>0</v>
      </c>
    </row>
    <row r="62" spans="1:10" ht="15">
      <c r="A62" s="18"/>
      <c r="B62" s="18"/>
      <c r="C62" s="18"/>
      <c r="D62" s="20">
        <v>4260</v>
      </c>
      <c r="E62" s="17">
        <f>E31</f>
        <v>0</v>
      </c>
      <c r="F62" s="17">
        <f t="shared" si="26"/>
        <v>0</v>
      </c>
      <c r="G62" s="17">
        <f t="shared" si="26"/>
        <v>15000</v>
      </c>
      <c r="H62" s="17">
        <f t="shared" si="26"/>
        <v>0</v>
      </c>
      <c r="I62" s="17">
        <f t="shared" si="26"/>
        <v>0</v>
      </c>
      <c r="J62" s="17">
        <f t="shared" si="26"/>
        <v>0</v>
      </c>
    </row>
    <row r="63" spans="1:10" ht="15">
      <c r="A63" s="18"/>
      <c r="B63" s="18"/>
      <c r="C63" s="18"/>
      <c r="D63" s="20">
        <v>4270</v>
      </c>
      <c r="E63" s="17">
        <f>E32</f>
        <v>0</v>
      </c>
      <c r="F63" s="17">
        <f t="shared" si="26"/>
        <v>0</v>
      </c>
      <c r="G63" s="17">
        <f t="shared" si="26"/>
        <v>33000</v>
      </c>
      <c r="H63" s="17">
        <f t="shared" si="26"/>
        <v>0</v>
      </c>
      <c r="I63" s="17">
        <f t="shared" si="26"/>
        <v>0</v>
      </c>
      <c r="J63" s="17">
        <f t="shared" si="26"/>
        <v>0</v>
      </c>
    </row>
    <row r="64" spans="1:10" ht="15">
      <c r="A64" s="18"/>
      <c r="B64" s="18"/>
      <c r="C64" s="18"/>
      <c r="D64" s="20">
        <v>4300</v>
      </c>
      <c r="E64" s="17">
        <f aca="true" t="shared" si="27" ref="E64:J64">E33+E50</f>
        <v>0</v>
      </c>
      <c r="F64" s="17">
        <f t="shared" si="27"/>
        <v>0</v>
      </c>
      <c r="G64" s="17">
        <f t="shared" si="27"/>
        <v>43543</v>
      </c>
      <c r="H64" s="17">
        <f t="shared" si="27"/>
        <v>0</v>
      </c>
      <c r="I64" s="17">
        <f t="shared" si="27"/>
        <v>0</v>
      </c>
      <c r="J64" s="17">
        <f t="shared" si="27"/>
        <v>0</v>
      </c>
    </row>
    <row r="65" spans="1:10" ht="15">
      <c r="A65" s="18"/>
      <c r="B65" s="18"/>
      <c r="C65" s="18"/>
      <c r="D65" s="20">
        <v>4350</v>
      </c>
      <c r="E65" s="17">
        <f aca="true" t="shared" si="28" ref="E65:J65">E45</f>
        <v>0</v>
      </c>
      <c r="F65" s="17">
        <f t="shared" si="28"/>
        <v>0</v>
      </c>
      <c r="G65" s="17">
        <f t="shared" si="28"/>
        <v>10</v>
      </c>
      <c r="H65" s="17">
        <f t="shared" si="28"/>
        <v>0</v>
      </c>
      <c r="I65" s="17">
        <f t="shared" si="28"/>
        <v>0</v>
      </c>
      <c r="J65" s="17">
        <f t="shared" si="28"/>
        <v>0</v>
      </c>
    </row>
    <row r="66" spans="1:10" ht="15">
      <c r="A66" s="18"/>
      <c r="B66" s="18"/>
      <c r="C66" s="18"/>
      <c r="D66" s="20">
        <v>4390</v>
      </c>
      <c r="E66" s="17">
        <f aca="true" t="shared" si="29" ref="E66:J66">E39</f>
        <v>0</v>
      </c>
      <c r="F66" s="17">
        <f t="shared" si="29"/>
        <v>0</v>
      </c>
      <c r="G66" s="17">
        <f t="shared" si="29"/>
        <v>650</v>
      </c>
      <c r="H66" s="17">
        <f t="shared" si="29"/>
        <v>0</v>
      </c>
      <c r="I66" s="17">
        <f t="shared" si="29"/>
        <v>0</v>
      </c>
      <c r="J66" s="17">
        <f t="shared" si="29"/>
        <v>0</v>
      </c>
    </row>
    <row r="67" spans="1:10" ht="15">
      <c r="A67" s="18"/>
      <c r="B67" s="18"/>
      <c r="C67" s="18"/>
      <c r="D67" s="20">
        <v>4570</v>
      </c>
      <c r="E67" s="17">
        <f aca="true" t="shared" si="30" ref="E67:J67">E46</f>
        <v>0</v>
      </c>
      <c r="F67" s="17">
        <f t="shared" si="30"/>
        <v>0</v>
      </c>
      <c r="G67" s="17">
        <f t="shared" si="30"/>
        <v>150</v>
      </c>
      <c r="H67" s="17">
        <f t="shared" si="30"/>
        <v>0</v>
      </c>
      <c r="I67" s="17">
        <f t="shared" si="30"/>
        <v>0</v>
      </c>
      <c r="J67" s="17">
        <f t="shared" si="30"/>
        <v>0</v>
      </c>
    </row>
    <row r="68" spans="1:10" ht="15">
      <c r="A68" s="18"/>
      <c r="B68" s="18"/>
      <c r="C68" s="18"/>
      <c r="D68" s="20">
        <v>4700</v>
      </c>
      <c r="E68" s="17">
        <f aca="true" t="shared" si="31" ref="E68:J68">E34</f>
        <v>0</v>
      </c>
      <c r="F68" s="17">
        <f t="shared" si="31"/>
        <v>0</v>
      </c>
      <c r="G68" s="17">
        <f t="shared" si="31"/>
        <v>5000</v>
      </c>
      <c r="H68" s="17">
        <f t="shared" si="31"/>
        <v>0</v>
      </c>
      <c r="I68" s="17">
        <f t="shared" si="31"/>
        <v>0</v>
      </c>
      <c r="J68" s="17">
        <f t="shared" si="31"/>
        <v>0</v>
      </c>
    </row>
    <row r="69" spans="1:10" ht="15">
      <c r="A69" s="18"/>
      <c r="B69" s="18"/>
      <c r="C69" s="18"/>
      <c r="D69" s="20">
        <v>8550</v>
      </c>
      <c r="E69" s="17">
        <f aca="true" t="shared" si="32" ref="E69:J69">E16</f>
        <v>0</v>
      </c>
      <c r="F69" s="17">
        <f t="shared" si="32"/>
        <v>0</v>
      </c>
      <c r="G69" s="17">
        <f t="shared" si="32"/>
        <v>0</v>
      </c>
      <c r="H69" s="17">
        <f t="shared" si="32"/>
        <v>63543</v>
      </c>
      <c r="I69" s="17">
        <f t="shared" si="32"/>
        <v>0</v>
      </c>
      <c r="J69" s="17">
        <f t="shared" si="32"/>
        <v>0</v>
      </c>
    </row>
    <row r="70" spans="1:10" ht="15">
      <c r="A70" s="18"/>
      <c r="B70" s="18"/>
      <c r="C70" s="18"/>
      <c r="D70" s="14" t="s">
        <v>17</v>
      </c>
      <c r="E70" s="19">
        <f aca="true" t="shared" si="33" ref="E70:J70">E71</f>
        <v>0</v>
      </c>
      <c r="F70" s="19">
        <f t="shared" si="33"/>
        <v>0</v>
      </c>
      <c r="G70" s="19">
        <f t="shared" si="33"/>
        <v>0</v>
      </c>
      <c r="H70" s="19">
        <f t="shared" si="33"/>
        <v>0</v>
      </c>
      <c r="I70" s="19">
        <f t="shared" si="33"/>
        <v>0</v>
      </c>
      <c r="J70" s="19">
        <f t="shared" si="33"/>
        <v>0</v>
      </c>
    </row>
    <row r="71" spans="1:10" ht="15">
      <c r="A71" s="18"/>
      <c r="B71" s="18"/>
      <c r="C71" s="18"/>
      <c r="D71" s="21"/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</row>
    <row r="72" spans="1:10" ht="15">
      <c r="A72" s="22"/>
      <c r="B72" s="25"/>
      <c r="C72" s="25"/>
      <c r="D72" s="23" t="s">
        <v>12</v>
      </c>
      <c r="E72" s="15">
        <f aca="true" t="shared" si="34" ref="E72:J72">E55+E70</f>
        <v>0</v>
      </c>
      <c r="F72" s="15">
        <f t="shared" si="34"/>
        <v>0</v>
      </c>
      <c r="G72" s="15">
        <f t="shared" si="34"/>
        <v>478496</v>
      </c>
      <c r="H72" s="15">
        <f t="shared" si="34"/>
        <v>253543</v>
      </c>
      <c r="I72" s="15">
        <f t="shared" si="34"/>
        <v>0</v>
      </c>
      <c r="J72" s="15">
        <f t="shared" si="34"/>
        <v>0</v>
      </c>
    </row>
    <row r="73" spans="1:10" ht="15">
      <c r="A73" s="71"/>
      <c r="B73" s="71"/>
      <c r="C73" s="71"/>
      <c r="D73" s="71"/>
      <c r="E73" s="72">
        <f>E72-F72</f>
        <v>0</v>
      </c>
      <c r="F73" s="73"/>
      <c r="G73" s="65">
        <f>G72-H72</f>
        <v>224953</v>
      </c>
      <c r="H73" s="74"/>
      <c r="I73" s="72">
        <f>I72-J72</f>
        <v>0</v>
      </c>
      <c r="J73" s="73"/>
    </row>
    <row r="74" spans="1:10" ht="15">
      <c r="A74" s="53"/>
      <c r="B74" s="54"/>
      <c r="C74" s="54"/>
      <c r="D74" s="55"/>
      <c r="E74" s="56"/>
      <c r="F74" s="56"/>
      <c r="G74" s="57"/>
      <c r="H74" s="57"/>
      <c r="I74" s="56"/>
      <c r="J74" s="56"/>
    </row>
    <row r="75" spans="1:10" ht="26.25" customHeight="1">
      <c r="A75" s="64" t="s">
        <v>43</v>
      </c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15">
      <c r="A76" s="39"/>
      <c r="B76" s="39"/>
      <c r="C76" s="39"/>
      <c r="D76" s="42" t="s">
        <v>34</v>
      </c>
      <c r="E76" s="49">
        <f aca="true" t="shared" si="35" ref="E76:J76">SUM(E79:E84)</f>
        <v>0</v>
      </c>
      <c r="F76" s="49">
        <f t="shared" si="35"/>
        <v>0</v>
      </c>
      <c r="G76" s="49">
        <f t="shared" si="35"/>
        <v>478496</v>
      </c>
      <c r="H76" s="49">
        <f t="shared" si="35"/>
        <v>253543</v>
      </c>
      <c r="I76" s="49">
        <f t="shared" si="35"/>
        <v>0</v>
      </c>
      <c r="J76" s="49">
        <f t="shared" si="35"/>
        <v>0</v>
      </c>
    </row>
    <row r="77" spans="1:10" ht="15">
      <c r="A77" s="39"/>
      <c r="B77" s="39"/>
      <c r="C77" s="39"/>
      <c r="D77" s="43" t="s">
        <v>78</v>
      </c>
      <c r="E77" s="63">
        <f aca="true" t="shared" si="36" ref="E77:J77">E60</f>
        <v>0</v>
      </c>
      <c r="F77" s="63">
        <f t="shared" si="36"/>
        <v>0</v>
      </c>
      <c r="G77" s="63">
        <f t="shared" si="36"/>
        <v>7100</v>
      </c>
      <c r="H77" s="63">
        <f t="shared" si="36"/>
        <v>0</v>
      </c>
      <c r="I77" s="63">
        <f t="shared" si="36"/>
        <v>0</v>
      </c>
      <c r="J77" s="63">
        <f t="shared" si="36"/>
        <v>0</v>
      </c>
    </row>
    <row r="78" spans="1:10" ht="15">
      <c r="A78" s="39"/>
      <c r="B78" s="39"/>
      <c r="C78" s="39"/>
      <c r="D78" s="43" t="s">
        <v>80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</row>
    <row r="79" spans="1:10" ht="15">
      <c r="A79" s="39"/>
      <c r="B79" s="39"/>
      <c r="C79" s="39"/>
      <c r="D79" s="43" t="s">
        <v>35</v>
      </c>
      <c r="E79" s="50">
        <f aca="true" t="shared" si="37" ref="E79:J79">E77+E78</f>
        <v>0</v>
      </c>
      <c r="F79" s="50">
        <f t="shared" si="37"/>
        <v>0</v>
      </c>
      <c r="G79" s="50">
        <f t="shared" si="37"/>
        <v>7100</v>
      </c>
      <c r="H79" s="50">
        <f t="shared" si="37"/>
        <v>0</v>
      </c>
      <c r="I79" s="50">
        <f t="shared" si="37"/>
        <v>0</v>
      </c>
      <c r="J79" s="50">
        <f t="shared" si="37"/>
        <v>0</v>
      </c>
    </row>
    <row r="80" spans="1:10" ht="30">
      <c r="A80" s="39"/>
      <c r="B80" s="39"/>
      <c r="C80" s="39"/>
      <c r="D80" s="59" t="s">
        <v>36</v>
      </c>
      <c r="E80" s="50">
        <f aca="true" t="shared" si="38" ref="E80:J80">E61+E62+E63+E64+E65+E66+E67+E68+E69</f>
        <v>0</v>
      </c>
      <c r="F80" s="50">
        <f t="shared" si="38"/>
        <v>0</v>
      </c>
      <c r="G80" s="50">
        <f t="shared" si="38"/>
        <v>165353</v>
      </c>
      <c r="H80" s="50">
        <f t="shared" si="38"/>
        <v>63543</v>
      </c>
      <c r="I80" s="50">
        <f t="shared" si="38"/>
        <v>0</v>
      </c>
      <c r="J80" s="50">
        <f t="shared" si="38"/>
        <v>0</v>
      </c>
    </row>
    <row r="81" spans="1:10" ht="15">
      <c r="A81" s="39"/>
      <c r="B81" s="39"/>
      <c r="C81" s="39"/>
      <c r="D81" s="44" t="s">
        <v>37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</row>
    <row r="82" spans="1:10" ht="15">
      <c r="A82" s="39"/>
      <c r="B82" s="39"/>
      <c r="C82" s="39"/>
      <c r="D82" s="45" t="s">
        <v>38</v>
      </c>
      <c r="E82" s="50">
        <f aca="true" t="shared" si="39" ref="E82:J82">E56+E57+E58+E59</f>
        <v>0</v>
      </c>
      <c r="F82" s="50">
        <f t="shared" si="39"/>
        <v>0</v>
      </c>
      <c r="G82" s="50">
        <f t="shared" si="39"/>
        <v>306043</v>
      </c>
      <c r="H82" s="50">
        <f t="shared" si="39"/>
        <v>190000</v>
      </c>
      <c r="I82" s="50">
        <f t="shared" si="39"/>
        <v>0</v>
      </c>
      <c r="J82" s="50">
        <f t="shared" si="39"/>
        <v>0</v>
      </c>
    </row>
    <row r="83" spans="1:10" ht="15">
      <c r="A83" s="39"/>
      <c r="B83" s="39"/>
      <c r="C83" s="39"/>
      <c r="D83" s="46" t="s">
        <v>39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</row>
    <row r="84" spans="1:10" ht="68.25" customHeight="1">
      <c r="A84" s="39"/>
      <c r="B84" s="39"/>
      <c r="C84" s="39"/>
      <c r="D84" s="44" t="s">
        <v>79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</row>
    <row r="85" spans="1:10" ht="15">
      <c r="A85" s="39"/>
      <c r="B85" s="39"/>
      <c r="C85" s="39"/>
      <c r="D85" s="47" t="s">
        <v>40</v>
      </c>
      <c r="E85" s="51">
        <f aca="true" t="shared" si="40" ref="E85:J85">E71</f>
        <v>0</v>
      </c>
      <c r="F85" s="51">
        <f t="shared" si="40"/>
        <v>0</v>
      </c>
      <c r="G85" s="51">
        <f t="shared" si="40"/>
        <v>0</v>
      </c>
      <c r="H85" s="51">
        <f t="shared" si="40"/>
        <v>0</v>
      </c>
      <c r="I85" s="51">
        <f t="shared" si="40"/>
        <v>0</v>
      </c>
      <c r="J85" s="51">
        <f t="shared" si="40"/>
        <v>0</v>
      </c>
    </row>
    <row r="86" spans="1:10" ht="15">
      <c r="A86" s="39"/>
      <c r="B86" s="39"/>
      <c r="C86" s="39"/>
      <c r="D86" s="48" t="s">
        <v>41</v>
      </c>
      <c r="E86" s="52">
        <f aca="true" t="shared" si="41" ref="E86:J86">E76+E85</f>
        <v>0</v>
      </c>
      <c r="F86" s="52">
        <f t="shared" si="41"/>
        <v>0</v>
      </c>
      <c r="G86" s="52">
        <f t="shared" si="41"/>
        <v>478496</v>
      </c>
      <c r="H86" s="52">
        <f t="shared" si="41"/>
        <v>253543</v>
      </c>
      <c r="I86" s="52">
        <f t="shared" si="41"/>
        <v>0</v>
      </c>
      <c r="J86" s="52">
        <f t="shared" si="41"/>
        <v>0</v>
      </c>
    </row>
    <row r="87" spans="1:10" ht="15">
      <c r="A87" s="39"/>
      <c r="B87" s="58"/>
      <c r="C87" s="58"/>
      <c r="D87" s="39"/>
      <c r="E87" s="39"/>
      <c r="F87" s="39"/>
      <c r="G87" s="68">
        <f>G86-H86</f>
        <v>224953</v>
      </c>
      <c r="H87" s="69"/>
      <c r="I87" s="39"/>
      <c r="J87" s="39"/>
    </row>
  </sheetData>
  <sheetProtection/>
  <mergeCells count="35">
    <mergeCell ref="G87:H87"/>
    <mergeCell ref="A27:D27"/>
    <mergeCell ref="A35:D35"/>
    <mergeCell ref="A42:D42"/>
    <mergeCell ref="A47:D47"/>
    <mergeCell ref="A52:D52"/>
    <mergeCell ref="E52:F52"/>
    <mergeCell ref="G52:H52"/>
    <mergeCell ref="J5:J6"/>
    <mergeCell ref="A51:D51"/>
    <mergeCell ref="A75:J75"/>
    <mergeCell ref="I52:J52"/>
    <mergeCell ref="D4:D6"/>
    <mergeCell ref="E4:F4"/>
    <mergeCell ref="G4:H4"/>
    <mergeCell ref="A22:D22"/>
    <mergeCell ref="I4:J4"/>
    <mergeCell ref="E5:E6"/>
    <mergeCell ref="A73:D73"/>
    <mergeCell ref="E73:F73"/>
    <mergeCell ref="G73:H73"/>
    <mergeCell ref="I73:J73"/>
    <mergeCell ref="F5:F6"/>
    <mergeCell ref="A7:D7"/>
    <mergeCell ref="A8:D8"/>
    <mergeCell ref="A17:D17"/>
    <mergeCell ref="A1:J1"/>
    <mergeCell ref="A2:J2"/>
    <mergeCell ref="A4:A6"/>
    <mergeCell ref="B4:B6"/>
    <mergeCell ref="C4:C6"/>
    <mergeCell ref="A12:D12"/>
    <mergeCell ref="G5:G6"/>
    <mergeCell ref="H5:H6"/>
    <mergeCell ref="I5:I6"/>
  </mergeCells>
  <printOptions horizontalCentered="1"/>
  <pageMargins left="0.35433070866141736" right="0.2362204724409449" top="1.299212598425197" bottom="0.3937007874015748" header="0.4330708661417323" footer="0.15748031496062992"/>
  <pageSetup fitToHeight="9" fitToWidth="1" horizontalDpi="600" verticalDpi="600" orientation="landscape" paperSize="9" r:id="rId1"/>
  <headerFooter>
    <oddHeader>&amp;RZałącznik Nr 2 do Uchwały Nr 248/11 
Zarządu Powiatu Stargardzkiego 
w Stargardzie Szczecińskim
 z dnia 3 marca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2010-02-20T23:07:36Z</cp:lastPrinted>
  <dcterms:created xsi:type="dcterms:W3CDTF">2006-09-22T13:37:51Z</dcterms:created>
  <dcterms:modified xsi:type="dcterms:W3CDTF">2011-03-09T12:46:03Z</dcterms:modified>
  <cp:category/>
  <cp:version/>
  <cp:contentType/>
  <cp:contentStatus/>
</cp:coreProperties>
</file>