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Załącznik Nr 1" sheetId="1" r:id="rId1"/>
    <sheet name="Załącznik Nr 2" sheetId="2" r:id="rId2"/>
    <sheet name="Inwestycje " sheetId="3" r:id="rId3"/>
  </sheets>
  <definedNames>
    <definedName name="_xlnm.Print_Area" localSheetId="2">'Inwestycje '!$A$1:$K$49</definedName>
    <definedName name="_xlnm.Print_Area" localSheetId="0">'Załącznik Nr 1'!$A$1:$J$55</definedName>
    <definedName name="_xlnm.Print_Area" localSheetId="1">'Załącznik Nr 2'!$A$1:$J$56</definedName>
    <definedName name="_xlnm.Print_Titles" localSheetId="2">'Inwestycje '!$2:$5</definedName>
    <definedName name="_xlnm.Print_Titles" localSheetId="0">'Załącznik Nr 1'!$4:$5</definedName>
    <definedName name="_xlnm.Print_Titles" localSheetId="1">'Załącznik Nr 2'!$4:$5</definedName>
  </definedNames>
  <calcPr fullCalcOnLoad="1"/>
</workbook>
</file>

<file path=xl/sharedStrings.xml><?xml version="1.0" encoding="utf-8"?>
<sst xmlns="http://schemas.openxmlformats.org/spreadsheetml/2006/main" count="208" uniqueCount="100">
  <si>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</si>
  <si>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</si>
  <si>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</si>
  <si>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</si>
  <si>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</si>
  <si>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</si>
  <si>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</si>
  <si>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</si>
  <si>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</si>
  <si>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</si>
  <si>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</si>
  <si>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per saldo</t>
  </si>
  <si>
    <t>WYDATKI - paragrafy</t>
  </si>
  <si>
    <t>RAZEM:</t>
  </si>
  <si>
    <t>WYDATKI - w grupach</t>
  </si>
  <si>
    <t>WYDATKI BIEŻĄCE</t>
  </si>
  <si>
    <t>w tym:</t>
  </si>
  <si>
    <t>WYDATKI MAJĄTKOWE</t>
  </si>
  <si>
    <t xml:space="preserve"> </t>
  </si>
  <si>
    <t>Dodatkowe wynagrodzenie roczne</t>
  </si>
  <si>
    <t>ZMIANA UKŁADU WYKONAWCZEGO BUDŻETU POWIATU STARGARDZKIEGO NA 2011 ROK ORAZ OSTATECZNE KWOTY DOCHODÓW  I WYDATKÓW</t>
  </si>
  <si>
    <t>Wynagrodzenia i składki od nich naliczane</t>
  </si>
  <si>
    <t>Świadczenia na rzecz osób fizycznych</t>
  </si>
  <si>
    <t>Dotacje na zadania bieżące</t>
  </si>
  <si>
    <t>Wydatki na obsługę długu</t>
  </si>
  <si>
    <t>Zakup materiałów i wyposażenia</t>
  </si>
  <si>
    <t>Oświata i wychowanie</t>
  </si>
  <si>
    <t>Licea ogólnokształcące</t>
  </si>
  <si>
    <t>Składki na ubezpiecznia społeczne</t>
  </si>
  <si>
    <t>Szkoły zawodowe</t>
  </si>
  <si>
    <t>Zakup leków, wyrobów medycznych i produktów biobójczych</t>
  </si>
  <si>
    <t>Zespół Szkół Nr 5</t>
  </si>
  <si>
    <t>(W PEŁNEJ SZCZEGÓŁOWOŚCI KLASYFIKACJI BUDŻETOWEJ)</t>
  </si>
  <si>
    <t>Pomoc społeczna</t>
  </si>
  <si>
    <t>Placówki opiekuńczo -wychowawcze</t>
  </si>
  <si>
    <t>Wydatki osobowe niezaliczone do wynagrodzeń</t>
  </si>
  <si>
    <t>Wynagrodzenia bezosobowe</t>
  </si>
  <si>
    <t>Pozostałe odsetki</t>
  </si>
  <si>
    <t>(Z PODZIAŁEM NA JEDNOSTKI ORGANIZACYJNE POWIATU)</t>
  </si>
  <si>
    <t>Dom Dziecka Nr 1</t>
  </si>
  <si>
    <t>Transport i łączność</t>
  </si>
  <si>
    <t>Drogi publiczne powiatowe</t>
  </si>
  <si>
    <t>Wydatki inwestycyjne jednostek budżetowych</t>
  </si>
  <si>
    <t>Zarząd Dróg Powiatowych</t>
  </si>
  <si>
    <t xml:space="preserve">                    Wydatki majątkowe Powiatu Stargardzkiego  w  2011 roku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</si>
  <si>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</si>
  <si>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</si>
  <si>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</si>
  <si>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</si>
  <si>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</si>
  <si>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</si>
  <si>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2011 (9+10+11)</t>
  </si>
  <si>
    <t>z tego źródła finansowania</t>
  </si>
  <si>
    <t>dochody własne ze sprzedaży majątku</t>
  </si>
  <si>
    <t>dochody własne            z innych źródeł</t>
  </si>
  <si>
    <t>kredyty                        i pożyczki</t>
  </si>
  <si>
    <t>INWESTYCJE</t>
  </si>
  <si>
    <t>1.</t>
  </si>
  <si>
    <t>Przebudowa i budowa drogi nr 1709Z Stargard Szczeciński - Sowno wraz z budową ścieżki rowerowej</t>
  </si>
  <si>
    <t>Zarząd Dróg Powiatowych                                                w Stargardzie Szczecińskim</t>
  </si>
  <si>
    <t>Rozbiórka istniejącego i budowa nowego mostu w ciągu drogi powiatowej nr 1709Z                                                   w km 1+278 w miejscowości Sowno - wykup gruntów</t>
  </si>
  <si>
    <t>Wykup gruntów pod realizację odcinków Am-D</t>
  </si>
  <si>
    <t>Wykup gruntów pod realizację odcinków E, F, G</t>
  </si>
  <si>
    <t>2.</t>
  </si>
  <si>
    <t>Przebudowa i  budowa drogi  powiatowej 1711Z na odcinku Stargard Szczeciński - Witkowo oraz drogi 1716Z Witkowo - Dolice do granic powiatu</t>
  </si>
  <si>
    <t>Droga powiatowa 1716Z część etapu C oraz część etapu D tj. odcinek od skrzyżowania z droga powiatową nr 1777Z na długości 1,0 km w kierunku Morzycy wraz elementami bezpieczeństwa ruchu na całej długości dróg</t>
  </si>
  <si>
    <t>3.</t>
  </si>
  <si>
    <t>Przebudowa i budowa drogi powiatowej nr 1711Z na odcinku Zieleniewo-Kunowo-Skalin- Rondo Golczewo</t>
  </si>
  <si>
    <t>Wykonanie dokumentacji projektowej na odcinku Zieleniewo-Kunowo-Skalin- Rondo Golczewo</t>
  </si>
  <si>
    <t>4.</t>
  </si>
  <si>
    <t xml:space="preserve">Przebudowa Alei Dębowej w Stargardzie Szczecinskim - dokumentacja projektowa </t>
  </si>
  <si>
    <t>5.</t>
  </si>
  <si>
    <t>Inwestycje drogowe we współpracy z gminami</t>
  </si>
  <si>
    <t>Zakupy środków trwałych dla  Powiatowego Ośrodka Dokumentacji Geodezyjnej i Kartograficznej w Stargardzie Szczecińskim -  dwóch zestawów komputerowych</t>
  </si>
  <si>
    <t>Powiatowy Ośrodek Dokumentacji Geodezyjnej                                      i Katograficznej w Stargardzie Szczecinskim</t>
  </si>
  <si>
    <t>Starostwa powiatowe</t>
  </si>
  <si>
    <t>Zakupy środków trwałych dla  Starostwa Powiatowego w Stargardzie Szczecińskim - samochodu osobowego</t>
  </si>
  <si>
    <t>Starostwo Powiatowe                               w Stargardzie Szczecińskim</t>
  </si>
  <si>
    <t>Bezpieczeństwo publiczne i ochrona przeciwpożarowa</t>
  </si>
  <si>
    <t>Zakupy środków trwałych dla  Komendy Powiatowej Straży Pożarnej w Stargardzie Szczecińskim - zakup osobowego pożarniczego samochodu operacyjnego</t>
  </si>
  <si>
    <t>Komenda Powiatowa Państwowej Straży Pożarnej w Stargardzie Szczecińskim</t>
  </si>
  <si>
    <t xml:space="preserve">Modernizacja pomieszczeń Zespołu Szkół Specjalnych - wydzielenie sali do zajęć rehabilitacyjnych z części korytarza </t>
  </si>
  <si>
    <t>Zespół Szkół Specjalnych</t>
  </si>
  <si>
    <t>Modernizacja budynku Zespołu Szkół nr 2 na osiedlu Zachód 15 A w Stargrdzie Szczecinskim - etap "Termomodernizacja budynku"</t>
  </si>
  <si>
    <t>Ochrona zdrowia</t>
  </si>
  <si>
    <t>Pawilon położniczo-ginekologiczny                         i modernizacja szpitala w Stargardzie Szczecińskim - etap trzeci</t>
  </si>
  <si>
    <t>Starostwo Powiatowe                     w Stargardzie Szczecińskim</t>
  </si>
  <si>
    <t>Nabycie nieruchomości zabudowanej obiektem mieszkalnym oraz adaptacja obiektu na potrzeby Domu Dziecka nr 2 w Stargardzie Szczecńskim  - przystosowanie obiektu do potrzeb standaryzacji wraz z wyposażeniem obiektu</t>
  </si>
  <si>
    <t>Wkład partycypacyjny w kosztach budowy "mieszkania rodzinkowego" dla Domu Dziecka                 Nr 2 w Stargardzie Szczecińskim</t>
  </si>
  <si>
    <t>Razem</t>
  </si>
  <si>
    <t>DOTACJE NA INWESTYCJE</t>
  </si>
  <si>
    <t>Dotacja dla  SP ZZOZ w Stargardzie Szczecińskim na inwestycje i zakupy inwestycyjne</t>
  </si>
  <si>
    <t>OGÓŁEM WYDATKI MAJĄTKOWE</t>
  </si>
  <si>
    <t>Budowa nowej siedziby Komendy Powiatowej Policji w Stargardzie Szczecińskim - Etap I - Opracowanie dokumentacji projektowej.</t>
  </si>
  <si>
    <t>wydatki bieżące</t>
  </si>
  <si>
    <t>wydatki majątkowe</t>
  </si>
  <si>
    <t>Wynagrodzenia</t>
  </si>
  <si>
    <t>Składki naliczane od wynagrodzeń</t>
  </si>
  <si>
    <t>Pozostałe wydatki związane z realizacją zadań statutowych</t>
  </si>
  <si>
    <t>Wydatki na programy finansowane z udziałem środków, o których mowa w art. 5 ust.1 pkt 2 i 3, w części związanej z realizacją zadań jednostki samorządu terytorialnego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</si>
</sst>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8" fillId="4" borderId="10" xfId="106" applyFont="1" applyFill="1" applyBorder="1" applyAlignment="1">
      <alignment horizontal="left" vertical="center" wrapText="1"/>
      <protection/>
    </xf>
    <xf numFmtId="3" fontId="3" fillId="4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106" applyFont="1" applyFill="1" applyBorder="1" applyAlignment="1">
      <alignment horizontal="left" vertical="center" wrapText="1"/>
      <protection/>
    </xf>
    <xf numFmtId="3" fontId="9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3" fontId="11" fillId="33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11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/>
    </xf>
    <xf numFmtId="0" fontId="11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3" fillId="6" borderId="10" xfId="0" applyFont="1" applyFill="1" applyBorder="1" applyAlignment="1">
      <alignment horizontal="right" vertical="center"/>
    </xf>
    <xf numFmtId="3" fontId="3" fillId="6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3" fontId="3" fillId="4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right" vertical="center"/>
    </xf>
    <xf numFmtId="0" fontId="7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71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84" applyBorder="1">
      <alignment/>
      <protection/>
    </xf>
    <xf numFmtId="0" fontId="0" fillId="0" borderId="0" xfId="84">
      <alignment/>
      <protection/>
    </xf>
    <xf numFmtId="49" fontId="14" fillId="0" borderId="10" xfId="96" applyNumberFormat="1" applyFont="1" applyBorder="1" applyAlignment="1">
      <alignment vertical="center"/>
      <protection/>
    </xf>
    <xf numFmtId="49" fontId="14" fillId="0" borderId="10" xfId="96" applyNumberFormat="1" applyFont="1" applyBorder="1" applyAlignment="1">
      <alignment vertical="center" wrapText="1"/>
      <protection/>
    </xf>
    <xf numFmtId="0" fontId="15" fillId="0" borderId="10" xfId="96" applyFont="1" applyFill="1" applyBorder="1" applyAlignment="1">
      <alignment horizontal="right" vertical="center"/>
      <protection/>
    </xf>
    <xf numFmtId="3" fontId="72" fillId="0" borderId="10" xfId="84" applyNumberFormat="1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7" fillId="33" borderId="10" xfId="10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10" fillId="0" borderId="10" xfId="106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0" fontId="18" fillId="33" borderId="0" xfId="106" applyFont="1" applyFill="1" applyBorder="1" applyAlignment="1">
      <alignment vertical="center"/>
      <protection/>
    </xf>
    <xf numFmtId="0" fontId="7" fillId="0" borderId="0" xfId="106">
      <alignment/>
      <protection/>
    </xf>
    <xf numFmtId="0" fontId="19" fillId="34" borderId="10" xfId="106" applyFont="1" applyFill="1" applyBorder="1" applyAlignment="1">
      <alignment horizontal="center" vertical="center" wrapText="1"/>
      <protection/>
    </xf>
    <xf numFmtId="0" fontId="20" fillId="0" borderId="10" xfId="106" applyFont="1" applyBorder="1" applyAlignment="1">
      <alignment horizontal="center" vertical="center"/>
      <protection/>
    </xf>
    <xf numFmtId="0" fontId="21" fillId="0" borderId="10" xfId="106" applyFont="1" applyBorder="1" applyAlignment="1">
      <alignment horizontal="center" vertical="center"/>
      <protection/>
    </xf>
    <xf numFmtId="0" fontId="22" fillId="0" borderId="0" xfId="106" applyFont="1">
      <alignment/>
      <protection/>
    </xf>
    <xf numFmtId="0" fontId="14" fillId="35" borderId="10" xfId="106" applyFont="1" applyFill="1" applyBorder="1" applyAlignment="1">
      <alignment horizontal="center" vertical="center" wrapText="1"/>
      <protection/>
    </xf>
    <xf numFmtId="0" fontId="14" fillId="35" borderId="10" xfId="106" applyFont="1" applyFill="1" applyBorder="1" applyAlignment="1">
      <alignment vertical="center" wrapText="1"/>
      <protection/>
    </xf>
    <xf numFmtId="3" fontId="14" fillId="35" borderId="10" xfId="106" applyNumberFormat="1" applyFont="1" applyFill="1" applyBorder="1" applyAlignment="1">
      <alignment vertical="center" wrapText="1"/>
      <protection/>
    </xf>
    <xf numFmtId="0" fontId="19" fillId="35" borderId="10" xfId="106" applyFont="1" applyFill="1" applyBorder="1" applyAlignment="1">
      <alignment horizontal="left" vertical="center" wrapText="1"/>
      <protection/>
    </xf>
    <xf numFmtId="0" fontId="14" fillId="0" borderId="10" xfId="106" applyFont="1" applyFill="1" applyBorder="1" applyAlignment="1">
      <alignment horizontal="center" vertical="center" wrapText="1"/>
      <protection/>
    </xf>
    <xf numFmtId="0" fontId="14" fillId="0" borderId="10" xfId="106" applyFont="1" applyFill="1" applyBorder="1" applyAlignment="1">
      <alignment vertical="center" wrapText="1"/>
      <protection/>
    </xf>
    <xf numFmtId="3" fontId="14" fillId="0" borderId="10" xfId="106" applyNumberFormat="1" applyFont="1" applyFill="1" applyBorder="1" applyAlignment="1">
      <alignment vertical="center" wrapText="1"/>
      <protection/>
    </xf>
    <xf numFmtId="3" fontId="14" fillId="0" borderId="10" xfId="106" applyNumberFormat="1" applyFont="1" applyFill="1" applyBorder="1" applyAlignment="1">
      <alignment horizontal="right" vertical="center" wrapText="1"/>
      <protection/>
    </xf>
    <xf numFmtId="3" fontId="14" fillId="35" borderId="10" xfId="106" applyNumberFormat="1" applyFont="1" applyFill="1" applyBorder="1" applyAlignment="1">
      <alignment horizontal="right" vertical="center" wrapText="1"/>
      <protection/>
    </xf>
    <xf numFmtId="0" fontId="24" fillId="35" borderId="10" xfId="106" applyFont="1" applyFill="1" applyBorder="1" applyAlignment="1">
      <alignment horizontal="center" vertical="center" wrapText="1"/>
      <protection/>
    </xf>
    <xf numFmtId="0" fontId="14" fillId="0" borderId="10" xfId="106" applyFont="1" applyBorder="1" applyAlignment="1">
      <alignment horizontal="center" vertical="center" wrapText="1"/>
      <protection/>
    </xf>
    <xf numFmtId="3" fontId="14" fillId="0" borderId="10" xfId="106" applyNumberFormat="1" applyFont="1" applyBorder="1" applyAlignment="1">
      <alignment vertical="center" wrapText="1"/>
      <protection/>
    </xf>
    <xf numFmtId="3" fontId="14" fillId="0" borderId="10" xfId="106" applyNumberFormat="1" applyFont="1" applyBorder="1" applyAlignment="1">
      <alignment horizontal="right" vertical="center" wrapText="1"/>
      <protection/>
    </xf>
    <xf numFmtId="0" fontId="23" fillId="10" borderId="10" xfId="106" applyFont="1" applyFill="1" applyBorder="1" applyAlignment="1">
      <alignment horizontal="center" vertical="center" wrapText="1"/>
      <protection/>
    </xf>
    <xf numFmtId="0" fontId="23" fillId="10" borderId="10" xfId="106" applyFont="1" applyFill="1" applyBorder="1" applyAlignment="1">
      <alignment vertical="center" wrapText="1"/>
      <protection/>
    </xf>
    <xf numFmtId="3" fontId="23" fillId="10" borderId="10" xfId="106" applyNumberFormat="1" applyFont="1" applyFill="1" applyBorder="1" applyAlignment="1">
      <alignment vertical="center" wrapText="1"/>
      <protection/>
    </xf>
    <xf numFmtId="0" fontId="8" fillId="10" borderId="10" xfId="106" applyFont="1" applyFill="1" applyBorder="1" applyAlignment="1">
      <alignment vertical="center" wrapText="1"/>
      <protection/>
    </xf>
    <xf numFmtId="0" fontId="19" fillId="33" borderId="10" xfId="106" applyFont="1" applyFill="1" applyBorder="1" applyAlignment="1">
      <alignment vertical="center" wrapText="1"/>
      <protection/>
    </xf>
    <xf numFmtId="0" fontId="15" fillId="0" borderId="0" xfId="106" applyFont="1">
      <alignment/>
      <protection/>
    </xf>
    <xf numFmtId="0" fontId="24" fillId="10" borderId="10" xfId="106" applyFont="1" applyFill="1" applyBorder="1" applyAlignment="1">
      <alignment horizontal="center" vertical="center" wrapText="1"/>
      <protection/>
    </xf>
    <xf numFmtId="0" fontId="24" fillId="10" borderId="10" xfId="106" applyFont="1" applyFill="1" applyBorder="1" applyAlignment="1">
      <alignment vertical="center" wrapText="1"/>
      <protection/>
    </xf>
    <xf numFmtId="3" fontId="24" fillId="10" borderId="10" xfId="106" applyNumberFormat="1" applyFont="1" applyFill="1" applyBorder="1" applyAlignment="1">
      <alignment vertical="center" wrapText="1"/>
      <protection/>
    </xf>
    <xf numFmtId="0" fontId="25" fillId="10" borderId="10" xfId="106" applyFont="1" applyFill="1" applyBorder="1" applyAlignment="1">
      <alignment vertical="center" wrapText="1"/>
      <protection/>
    </xf>
    <xf numFmtId="0" fontId="19" fillId="35" borderId="10" xfId="106" applyFont="1" applyFill="1" applyBorder="1" applyAlignment="1">
      <alignment vertical="center" wrapText="1"/>
      <protection/>
    </xf>
    <xf numFmtId="0" fontId="7" fillId="0" borderId="0" xfId="106" applyFont="1">
      <alignment/>
      <protection/>
    </xf>
    <xf numFmtId="0" fontId="8" fillId="33" borderId="10" xfId="106" applyFont="1" applyFill="1" applyBorder="1" applyAlignment="1">
      <alignment horizontal="center" vertical="center" wrapText="1"/>
      <protection/>
    </xf>
    <xf numFmtId="3" fontId="8" fillId="33" borderId="10" xfId="106" applyNumberFormat="1" applyFont="1" applyFill="1" applyBorder="1" applyAlignment="1">
      <alignment vertical="center" wrapText="1"/>
      <protection/>
    </xf>
    <xf numFmtId="0" fontId="14" fillId="0" borderId="10" xfId="106" applyFont="1" applyFill="1" applyBorder="1" applyAlignment="1">
      <alignment horizontal="center" vertical="center"/>
      <protection/>
    </xf>
    <xf numFmtId="0" fontId="20" fillId="33" borderId="10" xfId="106" applyFont="1" applyFill="1" applyBorder="1" applyAlignment="1">
      <alignment horizontal="center" vertical="center" wrapText="1"/>
      <protection/>
    </xf>
    <xf numFmtId="3" fontId="7" fillId="0" borderId="10" xfId="106" applyNumberFormat="1" applyFont="1" applyBorder="1" applyAlignment="1">
      <alignment vertical="center"/>
      <protection/>
    </xf>
    <xf numFmtId="3" fontId="20" fillId="35" borderId="10" xfId="106" applyNumberFormat="1" applyFont="1" applyFill="1" applyBorder="1" applyAlignment="1">
      <alignment vertical="center" wrapText="1"/>
      <protection/>
    </xf>
    <xf numFmtId="3" fontId="16" fillId="36" borderId="10" xfId="106" applyNumberFormat="1" applyFont="1" applyFill="1" applyBorder="1" applyAlignment="1">
      <alignment vertical="center"/>
      <protection/>
    </xf>
    <xf numFmtId="0" fontId="7" fillId="0" borderId="10" xfId="106" applyBorder="1">
      <alignment/>
      <protection/>
    </xf>
    <xf numFmtId="3" fontId="25" fillId="0" borderId="10" xfId="106" applyNumberFormat="1" applyFont="1" applyFill="1" applyBorder="1" applyAlignment="1">
      <alignment vertical="center" wrapText="1"/>
      <protection/>
    </xf>
    <xf numFmtId="0" fontId="14" fillId="0" borderId="10" xfId="106" applyNumberFormat="1" applyFont="1" applyFill="1" applyBorder="1" applyAlignment="1">
      <alignment horizontal="left" vertical="center" wrapText="1"/>
      <protection/>
    </xf>
    <xf numFmtId="0" fontId="19" fillId="0" borderId="10" xfId="106" applyFont="1" applyFill="1" applyBorder="1" applyAlignment="1">
      <alignment vertical="center" wrapText="1"/>
      <protection/>
    </xf>
    <xf numFmtId="0" fontId="14" fillId="0" borderId="10" xfId="96" applyFont="1" applyFill="1" applyBorder="1" applyAlignment="1">
      <alignment horizontal="left" vertical="center" wrapText="1"/>
      <protection/>
    </xf>
    <xf numFmtId="3" fontId="7" fillId="0" borderId="10" xfId="106" applyNumberFormat="1" applyFont="1" applyFill="1" applyBorder="1" applyAlignment="1">
      <alignment vertical="center"/>
      <protection/>
    </xf>
    <xf numFmtId="3" fontId="20" fillId="0" borderId="10" xfId="106" applyNumberFormat="1" applyFont="1" applyFill="1" applyBorder="1" applyAlignment="1">
      <alignment vertical="center" wrapText="1"/>
      <protection/>
    </xf>
    <xf numFmtId="3" fontId="27" fillId="37" borderId="10" xfId="106" applyNumberFormat="1" applyFont="1" applyFill="1" applyBorder="1" applyAlignment="1">
      <alignment vertical="center"/>
      <protection/>
    </xf>
    <xf numFmtId="0" fontId="27" fillId="37" borderId="10" xfId="106" applyFont="1" applyFill="1" applyBorder="1" applyAlignment="1">
      <alignment vertical="center"/>
      <protection/>
    </xf>
    <xf numFmtId="0" fontId="14" fillId="0" borderId="11" xfId="0" applyFont="1" applyBorder="1" applyAlignment="1">
      <alignment vertical="center" wrapText="1"/>
    </xf>
    <xf numFmtId="0" fontId="7" fillId="0" borderId="0" xfId="106" applyFill="1">
      <alignment/>
      <protection/>
    </xf>
    <xf numFmtId="0" fontId="19" fillId="0" borderId="10" xfId="106" applyFont="1" applyFill="1" applyBorder="1" applyAlignment="1">
      <alignment horizontal="left" vertical="center" wrapText="1"/>
      <protection/>
    </xf>
    <xf numFmtId="0" fontId="23" fillId="10" borderId="10" xfId="106" applyFont="1" applyFill="1" applyBorder="1" applyAlignment="1">
      <alignment horizontal="center" vertical="center"/>
      <protection/>
    </xf>
    <xf numFmtId="3" fontId="23" fillId="10" borderId="10" xfId="106" applyNumberFormat="1" applyFont="1" applyFill="1" applyBorder="1" applyAlignment="1">
      <alignment horizontal="right" vertical="center"/>
      <protection/>
    </xf>
    <xf numFmtId="3" fontId="8" fillId="10" borderId="10" xfId="106" applyNumberFormat="1" applyFont="1" applyFill="1" applyBorder="1" applyAlignment="1">
      <alignment horizontal="center" vertical="center"/>
      <protection/>
    </xf>
    <xf numFmtId="3" fontId="74" fillId="0" borderId="12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3" fillId="0" borderId="10" xfId="84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9" fillId="34" borderId="10" xfId="106" applyFont="1" applyFill="1" applyBorder="1" applyAlignment="1">
      <alignment horizontal="center" vertical="center"/>
      <protection/>
    </xf>
    <xf numFmtId="0" fontId="27" fillId="37" borderId="10" xfId="106" applyFont="1" applyFill="1" applyBorder="1" applyAlignment="1">
      <alignment horizontal="right" vertical="center"/>
      <protection/>
    </xf>
    <xf numFmtId="0" fontId="19" fillId="34" borderId="10" xfId="106" applyFont="1" applyFill="1" applyBorder="1" applyAlignment="1">
      <alignment horizontal="center" vertical="center" wrapText="1"/>
      <protection/>
    </xf>
    <xf numFmtId="0" fontId="18" fillId="0" borderId="10" xfId="106" applyFont="1" applyBorder="1" applyAlignment="1">
      <alignment horizontal="center" vertical="center"/>
      <protection/>
    </xf>
    <xf numFmtId="0" fontId="25" fillId="0" borderId="10" xfId="106" applyFont="1" applyFill="1" applyBorder="1" applyAlignment="1">
      <alignment horizontal="right" vertical="center" wrapText="1"/>
      <protection/>
    </xf>
    <xf numFmtId="0" fontId="26" fillId="0" borderId="10" xfId="106" applyFont="1" applyBorder="1" applyAlignment="1">
      <alignment horizontal="center" vertical="center"/>
      <protection/>
    </xf>
    <xf numFmtId="0" fontId="8" fillId="0" borderId="10" xfId="106" applyFont="1" applyBorder="1" applyAlignment="1">
      <alignment horizontal="center" vertical="center"/>
      <protection/>
    </xf>
    <xf numFmtId="0" fontId="18" fillId="4" borderId="12" xfId="106" applyFont="1" applyFill="1" applyBorder="1" applyAlignment="1">
      <alignment horizontal="center" vertical="center"/>
      <protection/>
    </xf>
    <xf numFmtId="0" fontId="18" fillId="4" borderId="15" xfId="106" applyFont="1" applyFill="1" applyBorder="1" applyAlignment="1">
      <alignment horizontal="center" vertical="center"/>
      <protection/>
    </xf>
    <xf numFmtId="0" fontId="18" fillId="4" borderId="13" xfId="106" applyFont="1" applyFill="1" applyBorder="1" applyAlignment="1">
      <alignment horizontal="center" vertical="center"/>
      <protection/>
    </xf>
    <xf numFmtId="0" fontId="18" fillId="33" borderId="0" xfId="106" applyFont="1" applyFill="1" applyBorder="1" applyAlignment="1">
      <alignment horizontal="center" vertical="center"/>
      <protection/>
    </xf>
    <xf numFmtId="3" fontId="27" fillId="3" borderId="12" xfId="106" applyNumberFormat="1" applyFont="1" applyFill="1" applyBorder="1" applyAlignment="1">
      <alignment horizontal="center" vertical="center"/>
      <protection/>
    </xf>
    <xf numFmtId="0" fontId="27" fillId="3" borderId="13" xfId="106" applyFont="1" applyFill="1" applyBorder="1" applyAlignment="1">
      <alignment horizontal="center" vertical="center"/>
      <protection/>
    </xf>
    <xf numFmtId="0" fontId="28" fillId="36" borderId="10" xfId="106" applyFont="1" applyFill="1" applyBorder="1" applyAlignment="1">
      <alignment horizontal="center" vertical="center"/>
      <protection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Obliczenia" xfId="135"/>
    <cellStyle name="Followed Hyperlink" xfId="136"/>
    <cellStyle name="Percent" xfId="137"/>
    <cellStyle name="Suma" xfId="138"/>
    <cellStyle name="Tekst objaśnienia" xfId="139"/>
    <cellStyle name="Tekst ostrzeżenia" xfId="140"/>
    <cellStyle name="Tytuł" xfId="141"/>
    <cellStyle name="Uwaga" xfId="142"/>
    <cellStyle name="Currency" xfId="143"/>
    <cellStyle name="Currency [0]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90" zoomScaleNormal="90" workbookViewId="0" topLeftCell="A34">
      <selection activeCell="D54" sqref="D54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140625" style="0" customWidth="1"/>
    <col min="9" max="9" width="14.00390625" style="0" customWidth="1"/>
    <col min="10" max="10" width="15.421875" style="0" customWidth="1"/>
  </cols>
  <sheetData>
    <row r="1" spans="1:10" ht="29.25" customHeight="1">
      <c r="A1" s="118" t="s">
        <v>20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30" customHeight="1">
      <c r="A2" s="119" t="s">
        <v>32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2" t="s">
        <v>0</v>
      </c>
    </row>
    <row r="4" spans="1:10" ht="15.75">
      <c r="A4" s="120" t="s">
        <v>1</v>
      </c>
      <c r="B4" s="120" t="s">
        <v>2</v>
      </c>
      <c r="C4" s="121" t="s">
        <v>3</v>
      </c>
      <c r="D4" s="121" t="s">
        <v>4</v>
      </c>
      <c r="E4" s="122" t="s">
        <v>5</v>
      </c>
      <c r="F4" s="122"/>
      <c r="G4" s="122" t="s">
        <v>6</v>
      </c>
      <c r="H4" s="122"/>
      <c r="I4" s="122" t="s">
        <v>7</v>
      </c>
      <c r="J4" s="122"/>
    </row>
    <row r="5" spans="1:11" ht="21.75" customHeight="1">
      <c r="A5" s="120"/>
      <c r="B5" s="120"/>
      <c r="C5" s="121"/>
      <c r="D5" s="121"/>
      <c r="E5" s="3" t="s">
        <v>8</v>
      </c>
      <c r="F5" s="3" t="s">
        <v>9</v>
      </c>
      <c r="G5" s="3" t="s">
        <v>8</v>
      </c>
      <c r="H5" s="3" t="s">
        <v>9</v>
      </c>
      <c r="I5" s="3" t="s">
        <v>8</v>
      </c>
      <c r="J5" s="3" t="s">
        <v>9</v>
      </c>
      <c r="K5" s="4"/>
    </row>
    <row r="6" spans="1:11" ht="21.75" customHeight="1">
      <c r="A6" s="5">
        <v>600</v>
      </c>
      <c r="B6" s="5"/>
      <c r="C6" s="5"/>
      <c r="D6" s="6" t="s">
        <v>40</v>
      </c>
      <c r="E6" s="7">
        <f aca="true" t="shared" si="0" ref="E6:J6">E7</f>
        <v>0</v>
      </c>
      <c r="F6" s="7">
        <f t="shared" si="0"/>
        <v>0</v>
      </c>
      <c r="G6" s="7">
        <f t="shared" si="0"/>
        <v>304000</v>
      </c>
      <c r="H6" s="7">
        <f t="shared" si="0"/>
        <v>304000</v>
      </c>
      <c r="I6" s="7">
        <f t="shared" si="0"/>
        <v>0</v>
      </c>
      <c r="J6" s="7">
        <f t="shared" si="0"/>
        <v>0</v>
      </c>
      <c r="K6" s="4"/>
    </row>
    <row r="7" spans="1:11" ht="19.5" customHeight="1">
      <c r="A7" s="8"/>
      <c r="B7" s="53">
        <v>60014</v>
      </c>
      <c r="C7" s="53"/>
      <c r="D7" s="57" t="s">
        <v>41</v>
      </c>
      <c r="E7" s="10">
        <f aca="true" t="shared" si="1" ref="E7:J7">E8</f>
        <v>0</v>
      </c>
      <c r="F7" s="10">
        <f t="shared" si="1"/>
        <v>0</v>
      </c>
      <c r="G7" s="10">
        <f t="shared" si="1"/>
        <v>304000</v>
      </c>
      <c r="H7" s="10">
        <f t="shared" si="1"/>
        <v>304000</v>
      </c>
      <c r="I7" s="10">
        <f t="shared" si="1"/>
        <v>0</v>
      </c>
      <c r="J7" s="10">
        <f t="shared" si="1"/>
        <v>0</v>
      </c>
      <c r="K7" s="4"/>
    </row>
    <row r="8" spans="1:11" s="54" customFormat="1" ht="21.75" customHeight="1">
      <c r="A8" s="11"/>
      <c r="B8" s="11"/>
      <c r="C8" s="11">
        <v>6050</v>
      </c>
      <c r="D8" s="12" t="s">
        <v>42</v>
      </c>
      <c r="E8" s="13">
        <v>0</v>
      </c>
      <c r="F8" s="13">
        <v>0</v>
      </c>
      <c r="G8" s="13">
        <v>304000</v>
      </c>
      <c r="H8" s="13">
        <v>304000</v>
      </c>
      <c r="I8" s="13">
        <v>0</v>
      </c>
      <c r="J8" s="13">
        <v>0</v>
      </c>
      <c r="K8" s="56"/>
    </row>
    <row r="9" spans="1:11" ht="21.75" customHeight="1">
      <c r="A9" s="5">
        <v>801</v>
      </c>
      <c r="B9" s="5"/>
      <c r="C9" s="5"/>
      <c r="D9" s="6" t="s">
        <v>26</v>
      </c>
      <c r="E9" s="7">
        <f aca="true" t="shared" si="2" ref="E9:J9">E10+E13</f>
        <v>0</v>
      </c>
      <c r="F9" s="7">
        <f t="shared" si="2"/>
        <v>0</v>
      </c>
      <c r="G9" s="7">
        <f t="shared" si="2"/>
        <v>2024</v>
      </c>
      <c r="H9" s="7">
        <f t="shared" si="2"/>
        <v>2024</v>
      </c>
      <c r="I9" s="7">
        <f t="shared" si="2"/>
        <v>0</v>
      </c>
      <c r="J9" s="7">
        <f t="shared" si="2"/>
        <v>0</v>
      </c>
      <c r="K9" s="4"/>
    </row>
    <row r="10" spans="1:11" ht="19.5" customHeight="1">
      <c r="A10" s="8"/>
      <c r="B10" s="53">
        <v>80120</v>
      </c>
      <c r="C10" s="53"/>
      <c r="D10" s="57" t="s">
        <v>27</v>
      </c>
      <c r="E10" s="10">
        <f aca="true" t="shared" si="3" ref="E10:J10">SUM(E11:E12)</f>
        <v>0</v>
      </c>
      <c r="F10" s="10">
        <f t="shared" si="3"/>
        <v>0</v>
      </c>
      <c r="G10" s="10">
        <f t="shared" si="3"/>
        <v>24</v>
      </c>
      <c r="H10" s="10">
        <f t="shared" si="3"/>
        <v>24</v>
      </c>
      <c r="I10" s="10">
        <f t="shared" si="3"/>
        <v>0</v>
      </c>
      <c r="J10" s="10">
        <f t="shared" si="3"/>
        <v>0</v>
      </c>
      <c r="K10" s="4"/>
    </row>
    <row r="11" spans="1:11" s="54" customFormat="1" ht="21.75" customHeight="1">
      <c r="A11" s="11"/>
      <c r="B11" s="11"/>
      <c r="C11" s="11">
        <v>4040</v>
      </c>
      <c r="D11" s="12" t="s">
        <v>19</v>
      </c>
      <c r="E11" s="13">
        <v>0</v>
      </c>
      <c r="F11" s="13">
        <v>0</v>
      </c>
      <c r="G11" s="13">
        <v>0</v>
      </c>
      <c r="H11" s="13">
        <v>24</v>
      </c>
      <c r="I11" s="13">
        <v>0</v>
      </c>
      <c r="J11" s="13">
        <v>0</v>
      </c>
      <c r="K11" s="56"/>
    </row>
    <row r="12" spans="1:11" s="54" customFormat="1" ht="21.75" customHeight="1">
      <c r="A12" s="11"/>
      <c r="B12" s="11"/>
      <c r="C12" s="11">
        <v>4110</v>
      </c>
      <c r="D12" s="55" t="s">
        <v>28</v>
      </c>
      <c r="E12" s="13">
        <v>0</v>
      </c>
      <c r="F12" s="13">
        <v>0</v>
      </c>
      <c r="G12" s="13">
        <v>24</v>
      </c>
      <c r="H12" s="13">
        <v>0</v>
      </c>
      <c r="I12" s="13">
        <v>0</v>
      </c>
      <c r="J12" s="13">
        <v>0</v>
      </c>
      <c r="K12" s="56"/>
    </row>
    <row r="13" spans="1:11" s="59" customFormat="1" ht="21.75" customHeight="1">
      <c r="A13" s="8"/>
      <c r="B13" s="8">
        <v>80130</v>
      </c>
      <c r="C13" s="8"/>
      <c r="D13" s="9" t="s">
        <v>29</v>
      </c>
      <c r="E13" s="10">
        <f aca="true" t="shared" si="4" ref="E13:J13">SUM(E14:E15)</f>
        <v>0</v>
      </c>
      <c r="F13" s="10">
        <f t="shared" si="4"/>
        <v>0</v>
      </c>
      <c r="G13" s="10">
        <f t="shared" si="4"/>
        <v>2000</v>
      </c>
      <c r="H13" s="10">
        <f t="shared" si="4"/>
        <v>2000</v>
      </c>
      <c r="I13" s="10">
        <f t="shared" si="4"/>
        <v>0</v>
      </c>
      <c r="J13" s="10">
        <f t="shared" si="4"/>
        <v>0</v>
      </c>
      <c r="K13" s="58"/>
    </row>
    <row r="14" spans="1:11" s="54" customFormat="1" ht="21.75" customHeight="1">
      <c r="A14" s="11"/>
      <c r="B14" s="11"/>
      <c r="C14" s="11">
        <v>4210</v>
      </c>
      <c r="D14" s="12" t="s">
        <v>25</v>
      </c>
      <c r="E14" s="13">
        <v>0</v>
      </c>
      <c r="F14" s="13">
        <v>0</v>
      </c>
      <c r="G14" s="13">
        <v>0</v>
      </c>
      <c r="H14" s="13">
        <v>2000</v>
      </c>
      <c r="I14" s="13">
        <v>0</v>
      </c>
      <c r="J14" s="13">
        <v>0</v>
      </c>
      <c r="K14" s="56"/>
    </row>
    <row r="15" spans="1:11" s="54" customFormat="1" ht="32.25" customHeight="1">
      <c r="A15" s="11"/>
      <c r="B15" s="11"/>
      <c r="C15" s="11">
        <v>4230</v>
      </c>
      <c r="D15" s="55" t="s">
        <v>30</v>
      </c>
      <c r="E15" s="13">
        <v>0</v>
      </c>
      <c r="F15" s="13">
        <v>0</v>
      </c>
      <c r="G15" s="13">
        <v>2000</v>
      </c>
      <c r="H15" s="13">
        <v>0</v>
      </c>
      <c r="I15" s="13">
        <v>0</v>
      </c>
      <c r="J15" s="13">
        <v>0</v>
      </c>
      <c r="K15" s="56"/>
    </row>
    <row r="16" spans="1:11" ht="21.75" customHeight="1">
      <c r="A16" s="5">
        <v>852</v>
      </c>
      <c r="B16" s="5"/>
      <c r="C16" s="5"/>
      <c r="D16" s="6" t="s">
        <v>33</v>
      </c>
      <c r="E16" s="7">
        <f aca="true" t="shared" si="5" ref="E16:J16">E17</f>
        <v>0</v>
      </c>
      <c r="F16" s="7">
        <f t="shared" si="5"/>
        <v>0</v>
      </c>
      <c r="G16" s="7">
        <f t="shared" si="5"/>
        <v>15000</v>
      </c>
      <c r="H16" s="7">
        <f t="shared" si="5"/>
        <v>15000</v>
      </c>
      <c r="I16" s="7">
        <f t="shared" si="5"/>
        <v>0</v>
      </c>
      <c r="J16" s="7">
        <f t="shared" si="5"/>
        <v>0</v>
      </c>
      <c r="K16" s="4"/>
    </row>
    <row r="17" spans="1:11" ht="19.5" customHeight="1">
      <c r="A17" s="8"/>
      <c r="B17" s="53">
        <v>85201</v>
      </c>
      <c r="C17" s="53"/>
      <c r="D17" s="57" t="s">
        <v>34</v>
      </c>
      <c r="E17" s="10">
        <f aca="true" t="shared" si="6" ref="E17:J17">SUM(E18:E20)</f>
        <v>0</v>
      </c>
      <c r="F17" s="10">
        <f t="shared" si="6"/>
        <v>0</v>
      </c>
      <c r="G17" s="10">
        <f t="shared" si="6"/>
        <v>15000</v>
      </c>
      <c r="H17" s="10">
        <f t="shared" si="6"/>
        <v>15000</v>
      </c>
      <c r="I17" s="10">
        <f t="shared" si="6"/>
        <v>0</v>
      </c>
      <c r="J17" s="10">
        <f t="shared" si="6"/>
        <v>0</v>
      </c>
      <c r="K17" s="4"/>
    </row>
    <row r="18" spans="1:11" s="54" customFormat="1" ht="21.75" customHeight="1">
      <c r="A18" s="11"/>
      <c r="B18" s="11"/>
      <c r="C18" s="11">
        <v>3020</v>
      </c>
      <c r="D18" s="12" t="s">
        <v>35</v>
      </c>
      <c r="E18" s="13">
        <v>0</v>
      </c>
      <c r="F18" s="13">
        <v>0</v>
      </c>
      <c r="G18" s="13">
        <v>14000</v>
      </c>
      <c r="H18" s="13">
        <v>0</v>
      </c>
      <c r="I18" s="13">
        <v>0</v>
      </c>
      <c r="J18" s="13">
        <v>0</v>
      </c>
      <c r="K18" s="56"/>
    </row>
    <row r="19" spans="1:11" s="54" customFormat="1" ht="21.75" customHeight="1">
      <c r="A19" s="11"/>
      <c r="B19" s="11"/>
      <c r="C19" s="11">
        <v>4170</v>
      </c>
      <c r="D19" s="12" t="s">
        <v>36</v>
      </c>
      <c r="E19" s="13">
        <v>0</v>
      </c>
      <c r="F19" s="13">
        <v>0</v>
      </c>
      <c r="G19" s="13">
        <v>0</v>
      </c>
      <c r="H19" s="13">
        <v>15000</v>
      </c>
      <c r="I19" s="13">
        <v>0</v>
      </c>
      <c r="J19" s="13">
        <v>0</v>
      </c>
      <c r="K19" s="56"/>
    </row>
    <row r="20" spans="1:11" s="54" customFormat="1" ht="21.75" customHeight="1">
      <c r="A20" s="11"/>
      <c r="B20" s="11"/>
      <c r="C20" s="11">
        <v>4580</v>
      </c>
      <c r="D20" s="55" t="s">
        <v>37</v>
      </c>
      <c r="E20" s="13">
        <v>0</v>
      </c>
      <c r="F20" s="13">
        <v>0</v>
      </c>
      <c r="G20" s="13">
        <v>1000</v>
      </c>
      <c r="H20" s="13">
        <v>0</v>
      </c>
      <c r="I20" s="13">
        <v>0</v>
      </c>
      <c r="J20" s="13">
        <v>0</v>
      </c>
      <c r="K20" s="56"/>
    </row>
    <row r="21" spans="1:11" ht="17.25" customHeight="1">
      <c r="A21" s="127" t="s">
        <v>10</v>
      </c>
      <c r="B21" s="127"/>
      <c r="C21" s="127"/>
      <c r="D21" s="127"/>
      <c r="E21" s="14">
        <f aca="true" t="shared" si="7" ref="E21:J21">E6+E9+E16</f>
        <v>0</v>
      </c>
      <c r="F21" s="14">
        <f t="shared" si="7"/>
        <v>0</v>
      </c>
      <c r="G21" s="14">
        <f t="shared" si="7"/>
        <v>321024</v>
      </c>
      <c r="H21" s="14">
        <f t="shared" si="7"/>
        <v>321024</v>
      </c>
      <c r="I21" s="14">
        <f t="shared" si="7"/>
        <v>0</v>
      </c>
      <c r="J21" s="14">
        <f t="shared" si="7"/>
        <v>0</v>
      </c>
      <c r="K21" s="15"/>
    </row>
    <row r="22" spans="1:11" ht="19.5" customHeight="1">
      <c r="A22" s="125" t="s">
        <v>11</v>
      </c>
      <c r="B22" s="126"/>
      <c r="C22" s="126"/>
      <c r="D22" s="126"/>
      <c r="E22" s="116">
        <f>E21-F21</f>
        <v>0</v>
      </c>
      <c r="F22" s="117"/>
      <c r="G22" s="116">
        <f>G21-H21</f>
        <v>0</v>
      </c>
      <c r="H22" s="117"/>
      <c r="I22" s="116">
        <f>I21-J21</f>
        <v>0</v>
      </c>
      <c r="J22" s="117"/>
      <c r="K22" s="15"/>
    </row>
    <row r="23" spans="1:10" ht="21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s="21" customFormat="1" ht="15">
      <c r="A24" s="18"/>
      <c r="B24" s="19"/>
      <c r="C24" s="19"/>
      <c r="D24" s="20" t="s">
        <v>12</v>
      </c>
      <c r="E24" s="19"/>
      <c r="F24" s="19"/>
      <c r="G24" s="19"/>
      <c r="H24" s="19"/>
      <c r="I24" s="19"/>
      <c r="J24" s="19"/>
    </row>
    <row r="25" spans="1:10" s="21" customFormat="1" ht="15">
      <c r="A25" s="22"/>
      <c r="B25" s="23" t="s">
        <v>16</v>
      </c>
      <c r="C25" s="23"/>
      <c r="D25" s="25" t="s">
        <v>94</v>
      </c>
      <c r="E25" s="26">
        <f aca="true" t="shared" si="8" ref="E25:J25">SUM(E26:E32)</f>
        <v>0</v>
      </c>
      <c r="F25" s="26">
        <f t="shared" si="8"/>
        <v>0</v>
      </c>
      <c r="G25" s="26">
        <f t="shared" si="8"/>
        <v>17024</v>
      </c>
      <c r="H25" s="26">
        <f t="shared" si="8"/>
        <v>17024</v>
      </c>
      <c r="I25" s="26">
        <f t="shared" si="8"/>
        <v>0</v>
      </c>
      <c r="J25" s="26">
        <f t="shared" si="8"/>
        <v>0</v>
      </c>
    </row>
    <row r="26" spans="1:10" s="46" customFormat="1" ht="15">
      <c r="A26" s="22"/>
      <c r="B26" s="23"/>
      <c r="C26" s="23"/>
      <c r="D26" s="23">
        <v>3020</v>
      </c>
      <c r="E26" s="24">
        <f aca="true" t="shared" si="9" ref="E26:J26">E18</f>
        <v>0</v>
      </c>
      <c r="F26" s="24">
        <f t="shared" si="9"/>
        <v>0</v>
      </c>
      <c r="G26" s="24">
        <f t="shared" si="9"/>
        <v>14000</v>
      </c>
      <c r="H26" s="24">
        <f t="shared" si="9"/>
        <v>0</v>
      </c>
      <c r="I26" s="24">
        <f t="shared" si="9"/>
        <v>0</v>
      </c>
      <c r="J26" s="24">
        <f t="shared" si="9"/>
        <v>0</v>
      </c>
    </row>
    <row r="27" spans="1:10" s="46" customFormat="1" ht="15">
      <c r="A27" s="22"/>
      <c r="B27" s="23"/>
      <c r="C27" s="23"/>
      <c r="D27" s="23">
        <v>4040</v>
      </c>
      <c r="E27" s="24">
        <f aca="true" t="shared" si="10" ref="E27:J27">E11</f>
        <v>0</v>
      </c>
      <c r="F27" s="24">
        <f t="shared" si="10"/>
        <v>0</v>
      </c>
      <c r="G27" s="24">
        <f t="shared" si="10"/>
        <v>0</v>
      </c>
      <c r="H27" s="24">
        <f t="shared" si="10"/>
        <v>24</v>
      </c>
      <c r="I27" s="24">
        <f t="shared" si="10"/>
        <v>0</v>
      </c>
      <c r="J27" s="24">
        <f t="shared" si="10"/>
        <v>0</v>
      </c>
    </row>
    <row r="28" spans="1:10" s="46" customFormat="1" ht="15">
      <c r="A28" s="22"/>
      <c r="B28" s="23"/>
      <c r="C28" s="23"/>
      <c r="D28" s="23">
        <v>4110</v>
      </c>
      <c r="E28" s="24">
        <f aca="true" t="shared" si="11" ref="E28:J28">E12</f>
        <v>0</v>
      </c>
      <c r="F28" s="24">
        <f t="shared" si="11"/>
        <v>0</v>
      </c>
      <c r="G28" s="24">
        <f t="shared" si="11"/>
        <v>24</v>
      </c>
      <c r="H28" s="24">
        <f t="shared" si="11"/>
        <v>0</v>
      </c>
      <c r="I28" s="24">
        <f t="shared" si="11"/>
        <v>0</v>
      </c>
      <c r="J28" s="24">
        <f t="shared" si="11"/>
        <v>0</v>
      </c>
    </row>
    <row r="29" spans="1:10" s="46" customFormat="1" ht="15">
      <c r="A29" s="22"/>
      <c r="B29" s="23"/>
      <c r="C29" s="23"/>
      <c r="D29" s="23">
        <v>4170</v>
      </c>
      <c r="E29" s="24">
        <f aca="true" t="shared" si="12" ref="E29:J29">E19</f>
        <v>0</v>
      </c>
      <c r="F29" s="24">
        <f t="shared" si="12"/>
        <v>0</v>
      </c>
      <c r="G29" s="24">
        <f t="shared" si="12"/>
        <v>0</v>
      </c>
      <c r="H29" s="24">
        <f t="shared" si="12"/>
        <v>15000</v>
      </c>
      <c r="I29" s="24">
        <f t="shared" si="12"/>
        <v>0</v>
      </c>
      <c r="J29" s="24">
        <f t="shared" si="12"/>
        <v>0</v>
      </c>
    </row>
    <row r="30" spans="1:10" s="46" customFormat="1" ht="15">
      <c r="A30" s="22"/>
      <c r="B30" s="23"/>
      <c r="C30" s="23"/>
      <c r="D30" s="23">
        <v>4210</v>
      </c>
      <c r="E30" s="24">
        <f aca="true" t="shared" si="13" ref="E30:J31">E14</f>
        <v>0</v>
      </c>
      <c r="F30" s="24">
        <f t="shared" si="13"/>
        <v>0</v>
      </c>
      <c r="G30" s="24">
        <f t="shared" si="13"/>
        <v>0</v>
      </c>
      <c r="H30" s="24">
        <f t="shared" si="13"/>
        <v>2000</v>
      </c>
      <c r="I30" s="24">
        <f t="shared" si="13"/>
        <v>0</v>
      </c>
      <c r="J30" s="24">
        <f t="shared" si="13"/>
        <v>0</v>
      </c>
    </row>
    <row r="31" spans="1:10" s="46" customFormat="1" ht="15">
      <c r="A31" s="22"/>
      <c r="B31" s="23"/>
      <c r="C31" s="23"/>
      <c r="D31" s="23">
        <v>4230</v>
      </c>
      <c r="E31" s="24">
        <f t="shared" si="13"/>
        <v>0</v>
      </c>
      <c r="F31" s="24">
        <f t="shared" si="13"/>
        <v>0</v>
      </c>
      <c r="G31" s="24">
        <f t="shared" si="13"/>
        <v>2000</v>
      </c>
      <c r="H31" s="24">
        <f t="shared" si="13"/>
        <v>0</v>
      </c>
      <c r="I31" s="24">
        <f t="shared" si="13"/>
        <v>0</v>
      </c>
      <c r="J31" s="24">
        <f t="shared" si="13"/>
        <v>0</v>
      </c>
    </row>
    <row r="32" spans="1:10" s="46" customFormat="1" ht="15">
      <c r="A32" s="22"/>
      <c r="B32" s="23"/>
      <c r="C32" s="23"/>
      <c r="D32" s="23">
        <v>4580</v>
      </c>
      <c r="E32" s="24">
        <f aca="true" t="shared" si="14" ref="E32:J32">E20</f>
        <v>0</v>
      </c>
      <c r="F32" s="24">
        <f t="shared" si="14"/>
        <v>0</v>
      </c>
      <c r="G32" s="24">
        <f t="shared" si="14"/>
        <v>1000</v>
      </c>
      <c r="H32" s="24">
        <f t="shared" si="14"/>
        <v>0</v>
      </c>
      <c r="I32" s="24">
        <f t="shared" si="14"/>
        <v>0</v>
      </c>
      <c r="J32" s="24">
        <f t="shared" si="14"/>
        <v>0</v>
      </c>
    </row>
    <row r="33" spans="1:10" s="46" customFormat="1" ht="15">
      <c r="A33" s="22"/>
      <c r="B33" s="23"/>
      <c r="C33" s="23"/>
      <c r="D33" s="25" t="s">
        <v>95</v>
      </c>
      <c r="E33" s="26">
        <f aca="true" t="shared" si="15" ref="E33:J33">E34</f>
        <v>0</v>
      </c>
      <c r="F33" s="26">
        <f t="shared" si="15"/>
        <v>0</v>
      </c>
      <c r="G33" s="26">
        <f t="shared" si="15"/>
        <v>304000</v>
      </c>
      <c r="H33" s="26">
        <f t="shared" si="15"/>
        <v>304000</v>
      </c>
      <c r="I33" s="26">
        <f t="shared" si="15"/>
        <v>0</v>
      </c>
      <c r="J33" s="26">
        <f t="shared" si="15"/>
        <v>0</v>
      </c>
    </row>
    <row r="34" spans="1:10" s="46" customFormat="1" ht="15">
      <c r="A34" s="22"/>
      <c r="B34" s="23"/>
      <c r="C34" s="23"/>
      <c r="D34" s="23">
        <v>6050</v>
      </c>
      <c r="E34" s="24">
        <f aca="true" t="shared" si="16" ref="E34:J34">E8</f>
        <v>0</v>
      </c>
      <c r="F34" s="24">
        <f t="shared" si="16"/>
        <v>0</v>
      </c>
      <c r="G34" s="24">
        <f t="shared" si="16"/>
        <v>304000</v>
      </c>
      <c r="H34" s="24">
        <f t="shared" si="16"/>
        <v>304000</v>
      </c>
      <c r="I34" s="24">
        <f t="shared" si="16"/>
        <v>0</v>
      </c>
      <c r="J34" s="24">
        <f t="shared" si="16"/>
        <v>0</v>
      </c>
    </row>
    <row r="35" spans="1:10" ht="18" customHeight="1">
      <c r="A35" s="19"/>
      <c r="B35" s="19"/>
      <c r="C35" s="19"/>
      <c r="D35" s="25" t="s">
        <v>13</v>
      </c>
      <c r="E35" s="26">
        <f aca="true" t="shared" si="17" ref="E35:J35">E25+E33</f>
        <v>0</v>
      </c>
      <c r="F35" s="26">
        <f t="shared" si="17"/>
        <v>0</v>
      </c>
      <c r="G35" s="26">
        <f t="shared" si="17"/>
        <v>321024</v>
      </c>
      <c r="H35" s="26">
        <f t="shared" si="17"/>
        <v>321024</v>
      </c>
      <c r="I35" s="26">
        <f t="shared" si="17"/>
        <v>0</v>
      </c>
      <c r="J35" s="26">
        <f t="shared" si="17"/>
        <v>0</v>
      </c>
    </row>
    <row r="36" spans="1:10" ht="18" customHeight="1">
      <c r="A36" s="23"/>
      <c r="B36" s="23"/>
      <c r="C36" s="23"/>
      <c r="D36" s="45" t="s">
        <v>11</v>
      </c>
      <c r="E36" s="114">
        <f>E35-F35</f>
        <v>0</v>
      </c>
      <c r="F36" s="115"/>
      <c r="G36" s="114">
        <f>G35-H35</f>
        <v>0</v>
      </c>
      <c r="H36" s="115"/>
      <c r="I36" s="114">
        <f>I35-J35</f>
        <v>0</v>
      </c>
      <c r="J36" s="115"/>
    </row>
    <row r="37" spans="1:10" ht="21" customHeight="1">
      <c r="A37" s="27"/>
      <c r="B37" s="27"/>
      <c r="C37" s="27"/>
      <c r="D37" s="27"/>
      <c r="E37" s="27"/>
      <c r="F37" s="17"/>
      <c r="G37" s="27"/>
      <c r="H37" s="27"/>
      <c r="I37" s="28"/>
      <c r="J37" s="28"/>
    </row>
    <row r="38" spans="1:10" s="48" customFormat="1" ht="15">
      <c r="A38" s="47"/>
      <c r="B38" s="47"/>
      <c r="C38" s="47"/>
      <c r="D38" s="51"/>
      <c r="E38" s="52"/>
      <c r="F38" s="52"/>
      <c r="G38" s="52"/>
      <c r="H38" s="52"/>
      <c r="I38" s="52"/>
      <c r="J38" s="52"/>
    </row>
    <row r="39" spans="1:10" ht="15">
      <c r="A39" s="29"/>
      <c r="B39" s="29"/>
      <c r="C39" s="29"/>
      <c r="D39" s="29" t="s">
        <v>14</v>
      </c>
      <c r="E39" s="30"/>
      <c r="F39" s="30"/>
      <c r="G39" s="30"/>
      <c r="H39" s="30"/>
      <c r="I39" s="30"/>
      <c r="J39" s="30"/>
    </row>
    <row r="40" spans="1:10" ht="15">
      <c r="A40" s="31"/>
      <c r="B40" s="31"/>
      <c r="C40" s="31"/>
      <c r="D40" s="31" t="s">
        <v>15</v>
      </c>
      <c r="E40" s="32">
        <f aca="true" t="shared" si="18" ref="E40:J40">E43+E44+E45+E46+E47+E48</f>
        <v>0</v>
      </c>
      <c r="F40" s="32">
        <f t="shared" si="18"/>
        <v>0</v>
      </c>
      <c r="G40" s="32">
        <f t="shared" si="18"/>
        <v>17024</v>
      </c>
      <c r="H40" s="32">
        <f t="shared" si="18"/>
        <v>17024</v>
      </c>
      <c r="I40" s="32">
        <f t="shared" si="18"/>
        <v>0</v>
      </c>
      <c r="J40" s="32">
        <f t="shared" si="18"/>
        <v>0</v>
      </c>
    </row>
    <row r="41" spans="1:12" ht="15">
      <c r="A41" s="33"/>
      <c r="B41" s="33" t="s">
        <v>16</v>
      </c>
      <c r="C41" s="33"/>
      <c r="D41" s="34" t="s">
        <v>96</v>
      </c>
      <c r="E41" s="35">
        <f aca="true" t="shared" si="19" ref="E41:J41">E27+E29</f>
        <v>0</v>
      </c>
      <c r="F41" s="35">
        <f t="shared" si="19"/>
        <v>0</v>
      </c>
      <c r="G41" s="35">
        <f t="shared" si="19"/>
        <v>0</v>
      </c>
      <c r="H41" s="35">
        <f t="shared" si="19"/>
        <v>15024</v>
      </c>
      <c r="I41" s="35">
        <f t="shared" si="19"/>
        <v>0</v>
      </c>
      <c r="J41" s="35">
        <f t="shared" si="19"/>
        <v>0</v>
      </c>
      <c r="L41" s="44"/>
    </row>
    <row r="42" spans="1:12" ht="15">
      <c r="A42" s="33"/>
      <c r="B42" s="33"/>
      <c r="C42" s="33"/>
      <c r="D42" s="34" t="s">
        <v>97</v>
      </c>
      <c r="E42" s="35">
        <f aca="true" t="shared" si="20" ref="E42:J42">E28</f>
        <v>0</v>
      </c>
      <c r="F42" s="35">
        <f t="shared" si="20"/>
        <v>0</v>
      </c>
      <c r="G42" s="35">
        <f t="shared" si="20"/>
        <v>24</v>
      </c>
      <c r="H42" s="35">
        <f t="shared" si="20"/>
        <v>0</v>
      </c>
      <c r="I42" s="35">
        <f t="shared" si="20"/>
        <v>0</v>
      </c>
      <c r="J42" s="35">
        <f t="shared" si="20"/>
        <v>0</v>
      </c>
      <c r="L42" s="44"/>
    </row>
    <row r="43" spans="1:12" ht="15">
      <c r="A43" s="33"/>
      <c r="B43" s="33"/>
      <c r="C43" s="33"/>
      <c r="D43" s="49" t="s">
        <v>21</v>
      </c>
      <c r="E43" s="35">
        <f aca="true" t="shared" si="21" ref="E43:J43">E41+E42</f>
        <v>0</v>
      </c>
      <c r="F43" s="35">
        <f t="shared" si="21"/>
        <v>0</v>
      </c>
      <c r="G43" s="35">
        <f t="shared" si="21"/>
        <v>24</v>
      </c>
      <c r="H43" s="35">
        <f t="shared" si="21"/>
        <v>15024</v>
      </c>
      <c r="I43" s="35">
        <f t="shared" si="21"/>
        <v>0</v>
      </c>
      <c r="J43" s="35">
        <f t="shared" si="21"/>
        <v>0</v>
      </c>
      <c r="L43" s="44"/>
    </row>
    <row r="44" spans="1:12" ht="28.5">
      <c r="A44" s="33"/>
      <c r="B44" s="33"/>
      <c r="C44" s="33"/>
      <c r="D44" s="36" t="s">
        <v>98</v>
      </c>
      <c r="E44" s="37">
        <f aca="true" t="shared" si="22" ref="E44:J44">E30+E31+E32</f>
        <v>0</v>
      </c>
      <c r="F44" s="37">
        <f t="shared" si="22"/>
        <v>0</v>
      </c>
      <c r="G44" s="37">
        <f t="shared" si="22"/>
        <v>3000</v>
      </c>
      <c r="H44" s="37">
        <f t="shared" si="22"/>
        <v>2000</v>
      </c>
      <c r="I44" s="37">
        <f t="shared" si="22"/>
        <v>0</v>
      </c>
      <c r="J44" s="37">
        <f t="shared" si="22"/>
        <v>0</v>
      </c>
      <c r="L44" s="44"/>
    </row>
    <row r="45" spans="1:10" ht="15">
      <c r="A45" s="33"/>
      <c r="B45" s="33"/>
      <c r="C45" s="33"/>
      <c r="D45" s="36" t="s">
        <v>22</v>
      </c>
      <c r="E45" s="37">
        <f aca="true" t="shared" si="23" ref="E45:J45">E26</f>
        <v>0</v>
      </c>
      <c r="F45" s="37">
        <f t="shared" si="23"/>
        <v>0</v>
      </c>
      <c r="G45" s="37">
        <f t="shared" si="23"/>
        <v>14000</v>
      </c>
      <c r="H45" s="37">
        <f t="shared" si="23"/>
        <v>0</v>
      </c>
      <c r="I45" s="37">
        <f t="shared" si="23"/>
        <v>0</v>
      </c>
      <c r="J45" s="37">
        <f t="shared" si="23"/>
        <v>0</v>
      </c>
    </row>
    <row r="46" spans="1:10" ht="15">
      <c r="A46" s="33"/>
      <c r="B46" s="33"/>
      <c r="C46" s="33"/>
      <c r="D46" s="34" t="s">
        <v>23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</row>
    <row r="47" spans="1:10" ht="20.25" customHeight="1">
      <c r="A47" s="33"/>
      <c r="B47" s="33"/>
      <c r="C47" s="33"/>
      <c r="D47" s="34" t="s">
        <v>24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</row>
    <row r="48" spans="1:10" ht="57.75" customHeight="1">
      <c r="A48" s="33"/>
      <c r="B48" s="33"/>
      <c r="C48" s="33"/>
      <c r="D48" s="50" t="s">
        <v>99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0" ht="15">
      <c r="A49" s="33"/>
      <c r="B49" s="33"/>
      <c r="C49" s="33"/>
      <c r="D49" s="38" t="s">
        <v>17</v>
      </c>
      <c r="E49" s="39">
        <f aca="true" t="shared" si="24" ref="E49:J49">E34</f>
        <v>0</v>
      </c>
      <c r="F49" s="39">
        <f t="shared" si="24"/>
        <v>0</v>
      </c>
      <c r="G49" s="39">
        <f t="shared" si="24"/>
        <v>304000</v>
      </c>
      <c r="H49" s="39">
        <f t="shared" si="24"/>
        <v>304000</v>
      </c>
      <c r="I49" s="39">
        <f t="shared" si="24"/>
        <v>0</v>
      </c>
      <c r="J49" s="39">
        <f t="shared" si="24"/>
        <v>0</v>
      </c>
    </row>
    <row r="50" spans="1:10" ht="15">
      <c r="A50" s="40"/>
      <c r="B50" s="40"/>
      <c r="C50" s="40"/>
      <c r="D50" s="41" t="s">
        <v>13</v>
      </c>
      <c r="E50" s="30">
        <f aca="true" t="shared" si="25" ref="E50:J50">E40+E49</f>
        <v>0</v>
      </c>
      <c r="F50" s="30">
        <f t="shared" si="25"/>
        <v>0</v>
      </c>
      <c r="G50" s="30">
        <f t="shared" si="25"/>
        <v>321024</v>
      </c>
      <c r="H50" s="30">
        <f t="shared" si="25"/>
        <v>321024</v>
      </c>
      <c r="I50" s="30">
        <f t="shared" si="25"/>
        <v>0</v>
      </c>
      <c r="J50" s="30">
        <f t="shared" si="25"/>
        <v>0</v>
      </c>
    </row>
    <row r="51" spans="1:10" ht="17.25" customHeight="1">
      <c r="A51" s="42"/>
      <c r="B51" s="42"/>
      <c r="C51" s="42"/>
      <c r="D51" s="45" t="s">
        <v>11</v>
      </c>
      <c r="E51" s="123"/>
      <c r="F51" s="124"/>
      <c r="G51" s="114">
        <f>G50-H50</f>
        <v>0</v>
      </c>
      <c r="H51" s="115"/>
      <c r="I51" s="114">
        <f>I50-J50</f>
        <v>0</v>
      </c>
      <c r="J51" s="115"/>
    </row>
  </sheetData>
  <sheetProtection/>
  <mergeCells count="20">
    <mergeCell ref="I4:J4"/>
    <mergeCell ref="E51:F51"/>
    <mergeCell ref="G51:H51"/>
    <mergeCell ref="I51:J51"/>
    <mergeCell ref="A22:D22"/>
    <mergeCell ref="E22:F22"/>
    <mergeCell ref="A21:D21"/>
    <mergeCell ref="D4:D5"/>
    <mergeCell ref="E4:F4"/>
    <mergeCell ref="G4:H4"/>
    <mergeCell ref="E36:F36"/>
    <mergeCell ref="G36:H36"/>
    <mergeCell ref="I36:J36"/>
    <mergeCell ref="G22:H22"/>
    <mergeCell ref="I22:J22"/>
    <mergeCell ref="A1:J1"/>
    <mergeCell ref="A2:J2"/>
    <mergeCell ref="A4:A5"/>
    <mergeCell ref="B4:B5"/>
    <mergeCell ref="C4:C5"/>
  </mergeCells>
  <printOptions horizontalCentered="1"/>
  <pageMargins left="0.2755905511811024" right="0.2362204724409449" top="1.062992125984252" bottom="0.4724409448818898" header="0.4330708661417323" footer="0.4724409448818898"/>
  <pageSetup fitToHeight="9" fitToWidth="1" horizontalDpi="600" verticalDpi="600" orientation="landscape" paperSize="9" scale="91" r:id="rId1"/>
  <headerFooter>
    <oddHeader>&amp;RZałącznik Nr 1  do Uchwały  Nr  249/11 
Zarządu Powiatu w Stargardzie Szczecińskim
z dnia 3 marca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90" zoomScaleNormal="90" workbookViewId="0" topLeftCell="A28">
      <selection activeCell="D54" sqref="D54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140625" style="0" customWidth="1"/>
    <col min="9" max="9" width="14.00390625" style="0" customWidth="1"/>
    <col min="10" max="10" width="15.421875" style="0" customWidth="1"/>
  </cols>
  <sheetData>
    <row r="1" spans="1:10" ht="24" customHeight="1">
      <c r="A1" s="118" t="s">
        <v>20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2.5" customHeight="1">
      <c r="A2" s="119" t="s">
        <v>38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7.5" customHeight="1">
      <c r="A3" s="1"/>
      <c r="B3" s="1"/>
      <c r="C3" s="1"/>
      <c r="D3" s="1"/>
      <c r="E3" s="1"/>
      <c r="F3" s="1"/>
      <c r="G3" s="1"/>
      <c r="H3" s="1"/>
      <c r="I3" s="1"/>
      <c r="J3" s="2" t="s">
        <v>0</v>
      </c>
    </row>
    <row r="4" spans="1:10" ht="15.75">
      <c r="A4" s="120" t="s">
        <v>1</v>
      </c>
      <c r="B4" s="120" t="s">
        <v>2</v>
      </c>
      <c r="C4" s="121" t="s">
        <v>3</v>
      </c>
      <c r="D4" s="121" t="s">
        <v>4</v>
      </c>
      <c r="E4" s="122" t="s">
        <v>5</v>
      </c>
      <c r="F4" s="122"/>
      <c r="G4" s="122" t="s">
        <v>6</v>
      </c>
      <c r="H4" s="122"/>
      <c r="I4" s="122" t="s">
        <v>7</v>
      </c>
      <c r="J4" s="122"/>
    </row>
    <row r="5" spans="1:11" ht="15.75" customHeight="1">
      <c r="A5" s="120"/>
      <c r="B5" s="120"/>
      <c r="C5" s="121"/>
      <c r="D5" s="121"/>
      <c r="E5" s="3" t="s">
        <v>8</v>
      </c>
      <c r="F5" s="3" t="s">
        <v>9</v>
      </c>
      <c r="G5" s="3" t="s">
        <v>8</v>
      </c>
      <c r="H5" s="3" t="s">
        <v>9</v>
      </c>
      <c r="I5" s="3" t="s">
        <v>8</v>
      </c>
      <c r="J5" s="3" t="s">
        <v>9</v>
      </c>
      <c r="K5" s="4"/>
    </row>
    <row r="6" spans="1:11" ht="22.5" customHeight="1">
      <c r="A6" s="128" t="s">
        <v>43</v>
      </c>
      <c r="B6" s="129"/>
      <c r="C6" s="129"/>
      <c r="D6" s="130"/>
      <c r="E6" s="43">
        <f aca="true" t="shared" si="0" ref="E6:J6">E7</f>
        <v>0</v>
      </c>
      <c r="F6" s="43">
        <f t="shared" si="0"/>
        <v>0</v>
      </c>
      <c r="G6" s="43">
        <f t="shared" si="0"/>
        <v>304000</v>
      </c>
      <c r="H6" s="43">
        <f t="shared" si="0"/>
        <v>304000</v>
      </c>
      <c r="I6" s="43">
        <f t="shared" si="0"/>
        <v>0</v>
      </c>
      <c r="J6" s="43">
        <f t="shared" si="0"/>
        <v>0</v>
      </c>
      <c r="K6" s="4"/>
    </row>
    <row r="7" spans="1:11" ht="21.75" customHeight="1">
      <c r="A7" s="5">
        <v>600</v>
      </c>
      <c r="B7" s="5"/>
      <c r="C7" s="5"/>
      <c r="D7" s="6" t="s">
        <v>40</v>
      </c>
      <c r="E7" s="7">
        <f>E8</f>
        <v>0</v>
      </c>
      <c r="F7" s="7">
        <f aca="true" t="shared" si="1" ref="F7:J8">F8</f>
        <v>0</v>
      </c>
      <c r="G7" s="7">
        <f t="shared" si="1"/>
        <v>304000</v>
      </c>
      <c r="H7" s="7">
        <f t="shared" si="1"/>
        <v>304000</v>
      </c>
      <c r="I7" s="7">
        <f t="shared" si="1"/>
        <v>0</v>
      </c>
      <c r="J7" s="7">
        <f t="shared" si="1"/>
        <v>0</v>
      </c>
      <c r="K7" s="4"/>
    </row>
    <row r="8" spans="1:11" ht="19.5" customHeight="1">
      <c r="A8" s="8"/>
      <c r="B8" s="53">
        <v>60014</v>
      </c>
      <c r="C8" s="53"/>
      <c r="D8" s="57" t="s">
        <v>41</v>
      </c>
      <c r="E8" s="10">
        <f>E9</f>
        <v>0</v>
      </c>
      <c r="F8" s="10">
        <f t="shared" si="1"/>
        <v>0</v>
      </c>
      <c r="G8" s="10">
        <f t="shared" si="1"/>
        <v>304000</v>
      </c>
      <c r="H8" s="10">
        <f t="shared" si="1"/>
        <v>304000</v>
      </c>
      <c r="I8" s="10">
        <f t="shared" si="1"/>
        <v>0</v>
      </c>
      <c r="J8" s="10">
        <f t="shared" si="1"/>
        <v>0</v>
      </c>
      <c r="K8" s="4"/>
    </row>
    <row r="9" spans="1:11" s="54" customFormat="1" ht="21.75" customHeight="1">
      <c r="A9" s="11"/>
      <c r="B9" s="11"/>
      <c r="C9" s="11">
        <v>6050</v>
      </c>
      <c r="D9" s="12" t="s">
        <v>42</v>
      </c>
      <c r="E9" s="13">
        <v>0</v>
      </c>
      <c r="F9" s="13">
        <v>0</v>
      </c>
      <c r="G9" s="13">
        <v>304000</v>
      </c>
      <c r="H9" s="13">
        <v>304000</v>
      </c>
      <c r="I9" s="13">
        <v>0</v>
      </c>
      <c r="J9" s="13">
        <v>0</v>
      </c>
      <c r="K9" s="56"/>
    </row>
    <row r="10" spans="1:11" ht="22.5" customHeight="1">
      <c r="A10" s="128" t="s">
        <v>31</v>
      </c>
      <c r="B10" s="129"/>
      <c r="C10" s="129"/>
      <c r="D10" s="130"/>
      <c r="E10" s="43">
        <f aca="true" t="shared" si="2" ref="E10:J10">E11</f>
        <v>0</v>
      </c>
      <c r="F10" s="43">
        <f t="shared" si="2"/>
        <v>0</v>
      </c>
      <c r="G10" s="43">
        <f t="shared" si="2"/>
        <v>2024</v>
      </c>
      <c r="H10" s="43">
        <f t="shared" si="2"/>
        <v>2024</v>
      </c>
      <c r="I10" s="43">
        <f t="shared" si="2"/>
        <v>0</v>
      </c>
      <c r="J10" s="43">
        <f t="shared" si="2"/>
        <v>0</v>
      </c>
      <c r="K10" s="4"/>
    </row>
    <row r="11" spans="1:11" ht="21.75" customHeight="1">
      <c r="A11" s="5">
        <v>801</v>
      </c>
      <c r="B11" s="5"/>
      <c r="C11" s="5"/>
      <c r="D11" s="6" t="s">
        <v>26</v>
      </c>
      <c r="E11" s="7">
        <f aca="true" t="shared" si="3" ref="E11:J11">E12+E15</f>
        <v>0</v>
      </c>
      <c r="F11" s="7">
        <f t="shared" si="3"/>
        <v>0</v>
      </c>
      <c r="G11" s="7">
        <f t="shared" si="3"/>
        <v>2024</v>
      </c>
      <c r="H11" s="7">
        <f t="shared" si="3"/>
        <v>2024</v>
      </c>
      <c r="I11" s="7">
        <f t="shared" si="3"/>
        <v>0</v>
      </c>
      <c r="J11" s="7">
        <f t="shared" si="3"/>
        <v>0</v>
      </c>
      <c r="K11" s="4"/>
    </row>
    <row r="12" spans="1:11" ht="19.5" customHeight="1">
      <c r="A12" s="8"/>
      <c r="B12" s="53">
        <v>80120</v>
      </c>
      <c r="C12" s="53"/>
      <c r="D12" s="57" t="s">
        <v>27</v>
      </c>
      <c r="E12" s="10">
        <f aca="true" t="shared" si="4" ref="E12:J12">SUM(E13:E14)</f>
        <v>0</v>
      </c>
      <c r="F12" s="10">
        <f t="shared" si="4"/>
        <v>0</v>
      </c>
      <c r="G12" s="10">
        <f t="shared" si="4"/>
        <v>24</v>
      </c>
      <c r="H12" s="10">
        <f t="shared" si="4"/>
        <v>24</v>
      </c>
      <c r="I12" s="10">
        <f t="shared" si="4"/>
        <v>0</v>
      </c>
      <c r="J12" s="10">
        <f t="shared" si="4"/>
        <v>0</v>
      </c>
      <c r="K12" s="4"/>
    </row>
    <row r="13" spans="1:11" s="54" customFormat="1" ht="21.75" customHeight="1">
      <c r="A13" s="11"/>
      <c r="B13" s="11"/>
      <c r="C13" s="11">
        <v>4040</v>
      </c>
      <c r="D13" s="12" t="s">
        <v>19</v>
      </c>
      <c r="E13" s="13">
        <v>0</v>
      </c>
      <c r="F13" s="13">
        <v>0</v>
      </c>
      <c r="G13" s="13">
        <v>0</v>
      </c>
      <c r="H13" s="13">
        <v>24</v>
      </c>
      <c r="I13" s="13">
        <v>0</v>
      </c>
      <c r="J13" s="13">
        <v>0</v>
      </c>
      <c r="K13" s="56"/>
    </row>
    <row r="14" spans="1:11" s="54" customFormat="1" ht="21.75" customHeight="1">
      <c r="A14" s="11"/>
      <c r="B14" s="11"/>
      <c r="C14" s="11">
        <v>4110</v>
      </c>
      <c r="D14" s="55" t="s">
        <v>28</v>
      </c>
      <c r="E14" s="13">
        <v>0</v>
      </c>
      <c r="F14" s="13">
        <v>0</v>
      </c>
      <c r="G14" s="13">
        <v>24</v>
      </c>
      <c r="H14" s="13">
        <v>0</v>
      </c>
      <c r="I14" s="13">
        <v>0</v>
      </c>
      <c r="J14" s="13">
        <v>0</v>
      </c>
      <c r="K14" s="56"/>
    </row>
    <row r="15" spans="1:11" s="59" customFormat="1" ht="21.75" customHeight="1">
      <c r="A15" s="8"/>
      <c r="B15" s="8">
        <v>80130</v>
      </c>
      <c r="C15" s="8"/>
      <c r="D15" s="9" t="s">
        <v>29</v>
      </c>
      <c r="E15" s="10">
        <f aca="true" t="shared" si="5" ref="E15:J15">SUM(E16:E17)</f>
        <v>0</v>
      </c>
      <c r="F15" s="10">
        <f t="shared" si="5"/>
        <v>0</v>
      </c>
      <c r="G15" s="10">
        <f t="shared" si="5"/>
        <v>2000</v>
      </c>
      <c r="H15" s="10">
        <f t="shared" si="5"/>
        <v>2000</v>
      </c>
      <c r="I15" s="10">
        <f t="shared" si="5"/>
        <v>0</v>
      </c>
      <c r="J15" s="10">
        <f t="shared" si="5"/>
        <v>0</v>
      </c>
      <c r="K15" s="58"/>
    </row>
    <row r="16" spans="1:11" s="54" customFormat="1" ht="21.75" customHeight="1">
      <c r="A16" s="11"/>
      <c r="B16" s="11"/>
      <c r="C16" s="11">
        <v>4210</v>
      </c>
      <c r="D16" s="12" t="s">
        <v>25</v>
      </c>
      <c r="E16" s="13">
        <v>0</v>
      </c>
      <c r="F16" s="13">
        <v>0</v>
      </c>
      <c r="G16" s="13">
        <v>0</v>
      </c>
      <c r="H16" s="13">
        <v>2000</v>
      </c>
      <c r="I16" s="13">
        <v>0</v>
      </c>
      <c r="J16" s="13">
        <v>0</v>
      </c>
      <c r="K16" s="56"/>
    </row>
    <row r="17" spans="1:11" s="54" customFormat="1" ht="32.25" customHeight="1">
      <c r="A17" s="11"/>
      <c r="B17" s="11"/>
      <c r="C17" s="11">
        <v>4230</v>
      </c>
      <c r="D17" s="55" t="s">
        <v>30</v>
      </c>
      <c r="E17" s="13">
        <v>0</v>
      </c>
      <c r="F17" s="13">
        <v>0</v>
      </c>
      <c r="G17" s="13">
        <v>2000</v>
      </c>
      <c r="H17" s="13">
        <v>0</v>
      </c>
      <c r="I17" s="13">
        <v>0</v>
      </c>
      <c r="J17" s="13">
        <v>0</v>
      </c>
      <c r="K17" s="56"/>
    </row>
    <row r="18" spans="1:11" s="54" customFormat="1" ht="22.5" customHeight="1">
      <c r="A18" s="131" t="s">
        <v>39</v>
      </c>
      <c r="B18" s="132"/>
      <c r="C18" s="132"/>
      <c r="D18" s="133"/>
      <c r="E18" s="60">
        <f aca="true" t="shared" si="6" ref="E18:J19">E19</f>
        <v>0</v>
      </c>
      <c r="F18" s="60">
        <f t="shared" si="6"/>
        <v>0</v>
      </c>
      <c r="G18" s="60">
        <f t="shared" si="6"/>
        <v>15000</v>
      </c>
      <c r="H18" s="60">
        <f t="shared" si="6"/>
        <v>15000</v>
      </c>
      <c r="I18" s="60">
        <f t="shared" si="6"/>
        <v>0</v>
      </c>
      <c r="J18" s="60">
        <f t="shared" si="6"/>
        <v>0</v>
      </c>
      <c r="K18" s="56"/>
    </row>
    <row r="19" spans="1:11" ht="21.75" customHeight="1">
      <c r="A19" s="5">
        <v>852</v>
      </c>
      <c r="B19" s="5"/>
      <c r="C19" s="5"/>
      <c r="D19" s="6" t="s">
        <v>33</v>
      </c>
      <c r="E19" s="7">
        <f t="shared" si="6"/>
        <v>0</v>
      </c>
      <c r="F19" s="7">
        <f t="shared" si="6"/>
        <v>0</v>
      </c>
      <c r="G19" s="7">
        <f t="shared" si="6"/>
        <v>15000</v>
      </c>
      <c r="H19" s="7">
        <f t="shared" si="6"/>
        <v>15000</v>
      </c>
      <c r="I19" s="7">
        <f t="shared" si="6"/>
        <v>0</v>
      </c>
      <c r="J19" s="7">
        <f t="shared" si="6"/>
        <v>0</v>
      </c>
      <c r="K19" s="4"/>
    </row>
    <row r="20" spans="1:11" ht="19.5" customHeight="1">
      <c r="A20" s="8"/>
      <c r="B20" s="53">
        <v>85201</v>
      </c>
      <c r="C20" s="53"/>
      <c r="D20" s="57" t="s">
        <v>34</v>
      </c>
      <c r="E20" s="10">
        <f aca="true" t="shared" si="7" ref="E20:J20">SUM(E21:E23)</f>
        <v>0</v>
      </c>
      <c r="F20" s="10">
        <f t="shared" si="7"/>
        <v>0</v>
      </c>
      <c r="G20" s="10">
        <f t="shared" si="7"/>
        <v>15000</v>
      </c>
      <c r="H20" s="10">
        <f t="shared" si="7"/>
        <v>15000</v>
      </c>
      <c r="I20" s="10">
        <f t="shared" si="7"/>
        <v>0</v>
      </c>
      <c r="J20" s="10">
        <f t="shared" si="7"/>
        <v>0</v>
      </c>
      <c r="K20" s="4"/>
    </row>
    <row r="21" spans="1:11" s="54" customFormat="1" ht="21.75" customHeight="1">
      <c r="A21" s="11"/>
      <c r="B21" s="11"/>
      <c r="C21" s="11">
        <v>3020</v>
      </c>
      <c r="D21" s="12" t="s">
        <v>35</v>
      </c>
      <c r="E21" s="13">
        <v>0</v>
      </c>
      <c r="F21" s="13">
        <v>0</v>
      </c>
      <c r="G21" s="13">
        <v>14000</v>
      </c>
      <c r="H21" s="13">
        <v>0</v>
      </c>
      <c r="I21" s="13">
        <v>0</v>
      </c>
      <c r="J21" s="13">
        <v>0</v>
      </c>
      <c r="K21" s="56"/>
    </row>
    <row r="22" spans="1:11" s="54" customFormat="1" ht="21.75" customHeight="1">
      <c r="A22" s="11"/>
      <c r="B22" s="11"/>
      <c r="C22" s="11">
        <v>4170</v>
      </c>
      <c r="D22" s="12" t="s">
        <v>36</v>
      </c>
      <c r="E22" s="13">
        <v>0</v>
      </c>
      <c r="F22" s="13">
        <v>0</v>
      </c>
      <c r="G22" s="13">
        <v>0</v>
      </c>
      <c r="H22" s="13">
        <v>15000</v>
      </c>
      <c r="I22" s="13">
        <v>0</v>
      </c>
      <c r="J22" s="13">
        <v>0</v>
      </c>
      <c r="K22" s="56"/>
    </row>
    <row r="23" spans="1:11" s="54" customFormat="1" ht="21.75" customHeight="1">
      <c r="A23" s="11"/>
      <c r="B23" s="11"/>
      <c r="C23" s="11">
        <v>4580</v>
      </c>
      <c r="D23" s="55" t="s">
        <v>37</v>
      </c>
      <c r="E23" s="13">
        <v>0</v>
      </c>
      <c r="F23" s="13">
        <v>0</v>
      </c>
      <c r="G23" s="13">
        <v>1000</v>
      </c>
      <c r="H23" s="13">
        <v>0</v>
      </c>
      <c r="I23" s="13">
        <v>0</v>
      </c>
      <c r="J23" s="13">
        <v>0</v>
      </c>
      <c r="K23" s="56"/>
    </row>
    <row r="24" spans="1:11" ht="17.25" customHeight="1">
      <c r="A24" s="127" t="s">
        <v>10</v>
      </c>
      <c r="B24" s="127"/>
      <c r="C24" s="127"/>
      <c r="D24" s="127"/>
      <c r="E24" s="14">
        <f aca="true" t="shared" si="8" ref="E24:J24">E6+E10+E18</f>
        <v>0</v>
      </c>
      <c r="F24" s="14">
        <f t="shared" si="8"/>
        <v>0</v>
      </c>
      <c r="G24" s="14">
        <f t="shared" si="8"/>
        <v>321024</v>
      </c>
      <c r="H24" s="14">
        <f t="shared" si="8"/>
        <v>321024</v>
      </c>
      <c r="I24" s="14">
        <f t="shared" si="8"/>
        <v>0</v>
      </c>
      <c r="J24" s="14">
        <f t="shared" si="8"/>
        <v>0</v>
      </c>
      <c r="K24" s="15"/>
    </row>
    <row r="25" spans="1:11" ht="30" customHeight="1">
      <c r="A25" s="125" t="s">
        <v>11</v>
      </c>
      <c r="B25" s="126"/>
      <c r="C25" s="126"/>
      <c r="D25" s="126"/>
      <c r="E25" s="116">
        <f>E24-F24</f>
        <v>0</v>
      </c>
      <c r="F25" s="117"/>
      <c r="G25" s="116">
        <f>G24-H24</f>
        <v>0</v>
      </c>
      <c r="H25" s="117"/>
      <c r="I25" s="116">
        <f>I24-J24</f>
        <v>0</v>
      </c>
      <c r="J25" s="117"/>
      <c r="K25" s="15"/>
    </row>
    <row r="26" spans="1:10" ht="10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21" customFormat="1" ht="15">
      <c r="A27" s="18"/>
      <c r="B27" s="19"/>
      <c r="C27" s="19"/>
      <c r="D27" s="20" t="s">
        <v>12</v>
      </c>
      <c r="E27" s="19"/>
      <c r="F27" s="19"/>
      <c r="G27" s="19"/>
      <c r="H27" s="19"/>
      <c r="I27" s="19"/>
      <c r="J27" s="19"/>
    </row>
    <row r="28" spans="1:10" s="21" customFormat="1" ht="15">
      <c r="A28" s="22"/>
      <c r="B28" s="23" t="s">
        <v>16</v>
      </c>
      <c r="C28" s="23"/>
      <c r="D28" s="25" t="s">
        <v>94</v>
      </c>
      <c r="E28" s="26">
        <f aca="true" t="shared" si="9" ref="E28:J28">SUM(E29:E35)</f>
        <v>0</v>
      </c>
      <c r="F28" s="26">
        <f t="shared" si="9"/>
        <v>0</v>
      </c>
      <c r="G28" s="26">
        <f t="shared" si="9"/>
        <v>17024</v>
      </c>
      <c r="H28" s="26">
        <f t="shared" si="9"/>
        <v>17024</v>
      </c>
      <c r="I28" s="26">
        <f t="shared" si="9"/>
        <v>0</v>
      </c>
      <c r="J28" s="26">
        <f t="shared" si="9"/>
        <v>0</v>
      </c>
    </row>
    <row r="29" spans="1:10" s="46" customFormat="1" ht="15">
      <c r="A29" s="22"/>
      <c r="B29" s="23"/>
      <c r="C29" s="23"/>
      <c r="D29" s="23">
        <v>3020</v>
      </c>
      <c r="E29" s="24">
        <f aca="true" t="shared" si="10" ref="E29:J29">E21</f>
        <v>0</v>
      </c>
      <c r="F29" s="24">
        <f t="shared" si="10"/>
        <v>0</v>
      </c>
      <c r="G29" s="24">
        <f t="shared" si="10"/>
        <v>14000</v>
      </c>
      <c r="H29" s="24">
        <f t="shared" si="10"/>
        <v>0</v>
      </c>
      <c r="I29" s="24">
        <f t="shared" si="10"/>
        <v>0</v>
      </c>
      <c r="J29" s="24">
        <f t="shared" si="10"/>
        <v>0</v>
      </c>
    </row>
    <row r="30" spans="1:10" s="46" customFormat="1" ht="15">
      <c r="A30" s="22"/>
      <c r="B30" s="23"/>
      <c r="C30" s="23"/>
      <c r="D30" s="23">
        <v>4040</v>
      </c>
      <c r="E30" s="24">
        <f aca="true" t="shared" si="11" ref="E30:J31">E13</f>
        <v>0</v>
      </c>
      <c r="F30" s="24">
        <f t="shared" si="11"/>
        <v>0</v>
      </c>
      <c r="G30" s="24">
        <f t="shared" si="11"/>
        <v>0</v>
      </c>
      <c r="H30" s="24">
        <f t="shared" si="11"/>
        <v>24</v>
      </c>
      <c r="I30" s="24">
        <f t="shared" si="11"/>
        <v>0</v>
      </c>
      <c r="J30" s="24">
        <f t="shared" si="11"/>
        <v>0</v>
      </c>
    </row>
    <row r="31" spans="1:10" s="46" customFormat="1" ht="15">
      <c r="A31" s="22"/>
      <c r="B31" s="23"/>
      <c r="C31" s="23"/>
      <c r="D31" s="23">
        <v>4110</v>
      </c>
      <c r="E31" s="24">
        <f>E14</f>
        <v>0</v>
      </c>
      <c r="F31" s="24">
        <f t="shared" si="11"/>
        <v>0</v>
      </c>
      <c r="G31" s="24">
        <f t="shared" si="11"/>
        <v>24</v>
      </c>
      <c r="H31" s="24">
        <f t="shared" si="11"/>
        <v>0</v>
      </c>
      <c r="I31" s="24">
        <f t="shared" si="11"/>
        <v>0</v>
      </c>
      <c r="J31" s="24">
        <f t="shared" si="11"/>
        <v>0</v>
      </c>
    </row>
    <row r="32" spans="1:10" s="46" customFormat="1" ht="15">
      <c r="A32" s="22"/>
      <c r="B32" s="23"/>
      <c r="C32" s="23"/>
      <c r="D32" s="23">
        <v>4170</v>
      </c>
      <c r="E32" s="24">
        <f aca="true" t="shared" si="12" ref="E32:J32">E22</f>
        <v>0</v>
      </c>
      <c r="F32" s="24">
        <f t="shared" si="12"/>
        <v>0</v>
      </c>
      <c r="G32" s="24">
        <f t="shared" si="12"/>
        <v>0</v>
      </c>
      <c r="H32" s="24">
        <f t="shared" si="12"/>
        <v>15000</v>
      </c>
      <c r="I32" s="24">
        <f t="shared" si="12"/>
        <v>0</v>
      </c>
      <c r="J32" s="24">
        <f t="shared" si="12"/>
        <v>0</v>
      </c>
    </row>
    <row r="33" spans="1:10" s="46" customFormat="1" ht="15">
      <c r="A33" s="22"/>
      <c r="B33" s="23"/>
      <c r="C33" s="23"/>
      <c r="D33" s="23">
        <v>4210</v>
      </c>
      <c r="E33" s="24">
        <f aca="true" t="shared" si="13" ref="E33:J34">E16</f>
        <v>0</v>
      </c>
      <c r="F33" s="24">
        <f t="shared" si="13"/>
        <v>0</v>
      </c>
      <c r="G33" s="24">
        <f t="shared" si="13"/>
        <v>0</v>
      </c>
      <c r="H33" s="24">
        <f t="shared" si="13"/>
        <v>2000</v>
      </c>
      <c r="I33" s="24">
        <f t="shared" si="13"/>
        <v>0</v>
      </c>
      <c r="J33" s="24">
        <f t="shared" si="13"/>
        <v>0</v>
      </c>
    </row>
    <row r="34" spans="1:10" s="46" customFormat="1" ht="15">
      <c r="A34" s="22"/>
      <c r="B34" s="23"/>
      <c r="C34" s="23"/>
      <c r="D34" s="23">
        <v>4230</v>
      </c>
      <c r="E34" s="24">
        <f t="shared" si="13"/>
        <v>0</v>
      </c>
      <c r="F34" s="24">
        <f t="shared" si="13"/>
        <v>0</v>
      </c>
      <c r="G34" s="24">
        <f t="shared" si="13"/>
        <v>2000</v>
      </c>
      <c r="H34" s="24">
        <f t="shared" si="13"/>
        <v>0</v>
      </c>
      <c r="I34" s="24">
        <f t="shared" si="13"/>
        <v>0</v>
      </c>
      <c r="J34" s="24">
        <f t="shared" si="13"/>
        <v>0</v>
      </c>
    </row>
    <row r="35" spans="1:10" s="46" customFormat="1" ht="15">
      <c r="A35" s="22"/>
      <c r="B35" s="23"/>
      <c r="C35" s="23"/>
      <c r="D35" s="23">
        <v>4580</v>
      </c>
      <c r="E35" s="24">
        <f aca="true" t="shared" si="14" ref="E35:J35">E23</f>
        <v>0</v>
      </c>
      <c r="F35" s="24">
        <f t="shared" si="14"/>
        <v>0</v>
      </c>
      <c r="G35" s="24">
        <f t="shared" si="14"/>
        <v>1000</v>
      </c>
      <c r="H35" s="24">
        <f t="shared" si="14"/>
        <v>0</v>
      </c>
      <c r="I35" s="24">
        <f t="shared" si="14"/>
        <v>0</v>
      </c>
      <c r="J35" s="24">
        <f t="shared" si="14"/>
        <v>0</v>
      </c>
    </row>
    <row r="36" spans="1:10" s="46" customFormat="1" ht="15">
      <c r="A36" s="22"/>
      <c r="B36" s="23"/>
      <c r="C36" s="23"/>
      <c r="D36" s="25" t="s">
        <v>95</v>
      </c>
      <c r="E36" s="26">
        <f aca="true" t="shared" si="15" ref="E36:J36">E37</f>
        <v>0</v>
      </c>
      <c r="F36" s="26">
        <f t="shared" si="15"/>
        <v>0</v>
      </c>
      <c r="G36" s="26">
        <f t="shared" si="15"/>
        <v>304000</v>
      </c>
      <c r="H36" s="26">
        <f t="shared" si="15"/>
        <v>304000</v>
      </c>
      <c r="I36" s="26">
        <f t="shared" si="15"/>
        <v>0</v>
      </c>
      <c r="J36" s="26">
        <f t="shared" si="15"/>
        <v>0</v>
      </c>
    </row>
    <row r="37" spans="1:10" s="46" customFormat="1" ht="15">
      <c r="A37" s="22"/>
      <c r="B37" s="23"/>
      <c r="C37" s="23"/>
      <c r="D37" s="23">
        <v>6050</v>
      </c>
      <c r="E37" s="24">
        <f aca="true" t="shared" si="16" ref="E37:J37">E9</f>
        <v>0</v>
      </c>
      <c r="F37" s="24">
        <f t="shared" si="16"/>
        <v>0</v>
      </c>
      <c r="G37" s="24">
        <f t="shared" si="16"/>
        <v>304000</v>
      </c>
      <c r="H37" s="24">
        <f t="shared" si="16"/>
        <v>304000</v>
      </c>
      <c r="I37" s="24">
        <f t="shared" si="16"/>
        <v>0</v>
      </c>
      <c r="J37" s="24">
        <f t="shared" si="16"/>
        <v>0</v>
      </c>
    </row>
    <row r="38" spans="1:10" ht="18" customHeight="1">
      <c r="A38" s="19"/>
      <c r="B38" s="19"/>
      <c r="C38" s="19"/>
      <c r="D38" s="25" t="s">
        <v>13</v>
      </c>
      <c r="E38" s="26">
        <f aca="true" t="shared" si="17" ref="E38:J38">E28+E36</f>
        <v>0</v>
      </c>
      <c r="F38" s="26">
        <f t="shared" si="17"/>
        <v>0</v>
      </c>
      <c r="G38" s="26">
        <f t="shared" si="17"/>
        <v>321024</v>
      </c>
      <c r="H38" s="26">
        <f t="shared" si="17"/>
        <v>321024</v>
      </c>
      <c r="I38" s="26">
        <f t="shared" si="17"/>
        <v>0</v>
      </c>
      <c r="J38" s="26">
        <f t="shared" si="17"/>
        <v>0</v>
      </c>
    </row>
    <row r="39" spans="1:10" ht="18" customHeight="1">
      <c r="A39" s="23"/>
      <c r="B39" s="23"/>
      <c r="C39" s="23"/>
      <c r="D39" s="45" t="s">
        <v>11</v>
      </c>
      <c r="E39" s="114">
        <f>E38-F38</f>
        <v>0</v>
      </c>
      <c r="F39" s="115"/>
      <c r="G39" s="114">
        <f>G38-H38</f>
        <v>0</v>
      </c>
      <c r="H39" s="115"/>
      <c r="I39" s="114">
        <f>I38-J38</f>
        <v>0</v>
      </c>
      <c r="J39" s="115"/>
    </row>
    <row r="40" spans="1:10" ht="11.25" customHeight="1">
      <c r="A40" s="27"/>
      <c r="B40" s="27"/>
      <c r="C40" s="27"/>
      <c r="D40" s="27"/>
      <c r="E40" s="27"/>
      <c r="F40" s="17"/>
      <c r="G40" s="27"/>
      <c r="H40" s="27"/>
      <c r="I40" s="28"/>
      <c r="J40" s="28"/>
    </row>
    <row r="41" spans="1:10" s="48" customFormat="1" ht="15">
      <c r="A41" s="47"/>
      <c r="B41" s="47"/>
      <c r="C41" s="47"/>
      <c r="D41" s="51"/>
      <c r="E41" s="52"/>
      <c r="F41" s="52"/>
      <c r="G41" s="52"/>
      <c r="H41" s="52"/>
      <c r="I41" s="52"/>
      <c r="J41" s="52"/>
    </row>
    <row r="42" spans="1:10" ht="15">
      <c r="A42" s="29"/>
      <c r="B42" s="29"/>
      <c r="C42" s="29"/>
      <c r="D42" s="29" t="s">
        <v>14</v>
      </c>
      <c r="E42" s="30"/>
      <c r="F42" s="30"/>
      <c r="G42" s="30"/>
      <c r="H42" s="30"/>
      <c r="I42" s="30"/>
      <c r="J42" s="30"/>
    </row>
    <row r="43" spans="1:10" ht="15">
      <c r="A43" s="31"/>
      <c r="B43" s="31"/>
      <c r="C43" s="31"/>
      <c r="D43" s="31" t="s">
        <v>15</v>
      </c>
      <c r="E43" s="32">
        <f aca="true" t="shared" si="18" ref="E43:J43">E46+E47+E48+E49+E50+E51</f>
        <v>0</v>
      </c>
      <c r="F43" s="32">
        <f t="shared" si="18"/>
        <v>0</v>
      </c>
      <c r="G43" s="32">
        <f t="shared" si="18"/>
        <v>17024</v>
      </c>
      <c r="H43" s="32">
        <f t="shared" si="18"/>
        <v>17024</v>
      </c>
      <c r="I43" s="32">
        <f t="shared" si="18"/>
        <v>0</v>
      </c>
      <c r="J43" s="32">
        <f t="shared" si="18"/>
        <v>0</v>
      </c>
    </row>
    <row r="44" spans="1:12" ht="15">
      <c r="A44" s="33"/>
      <c r="B44" s="33" t="s">
        <v>16</v>
      </c>
      <c r="C44" s="33"/>
      <c r="D44" s="34" t="s">
        <v>96</v>
      </c>
      <c r="E44" s="35">
        <f aca="true" t="shared" si="19" ref="E44:J44">E30+E32</f>
        <v>0</v>
      </c>
      <c r="F44" s="35">
        <f t="shared" si="19"/>
        <v>0</v>
      </c>
      <c r="G44" s="35">
        <f t="shared" si="19"/>
        <v>0</v>
      </c>
      <c r="H44" s="35">
        <f t="shared" si="19"/>
        <v>15024</v>
      </c>
      <c r="I44" s="35">
        <f t="shared" si="19"/>
        <v>0</v>
      </c>
      <c r="J44" s="35">
        <f t="shared" si="19"/>
        <v>0</v>
      </c>
      <c r="L44" s="44"/>
    </row>
    <row r="45" spans="1:12" ht="15">
      <c r="A45" s="33"/>
      <c r="B45" s="33"/>
      <c r="C45" s="33"/>
      <c r="D45" s="34" t="s">
        <v>97</v>
      </c>
      <c r="E45" s="35">
        <f aca="true" t="shared" si="20" ref="E45:J45">E31</f>
        <v>0</v>
      </c>
      <c r="F45" s="35">
        <f t="shared" si="20"/>
        <v>0</v>
      </c>
      <c r="G45" s="35">
        <f t="shared" si="20"/>
        <v>24</v>
      </c>
      <c r="H45" s="35">
        <f t="shared" si="20"/>
        <v>0</v>
      </c>
      <c r="I45" s="35">
        <f t="shared" si="20"/>
        <v>0</v>
      </c>
      <c r="J45" s="35">
        <f t="shared" si="20"/>
        <v>0</v>
      </c>
      <c r="L45" s="44"/>
    </row>
    <row r="46" spans="1:12" ht="15">
      <c r="A46" s="33"/>
      <c r="B46" s="33"/>
      <c r="C46" s="33"/>
      <c r="D46" s="49" t="s">
        <v>21</v>
      </c>
      <c r="E46" s="35">
        <f aca="true" t="shared" si="21" ref="E46:J46">E44+E45</f>
        <v>0</v>
      </c>
      <c r="F46" s="35">
        <f t="shared" si="21"/>
        <v>0</v>
      </c>
      <c r="G46" s="35">
        <f t="shared" si="21"/>
        <v>24</v>
      </c>
      <c r="H46" s="35">
        <f t="shared" si="21"/>
        <v>15024</v>
      </c>
      <c r="I46" s="35">
        <f t="shared" si="21"/>
        <v>0</v>
      </c>
      <c r="J46" s="35">
        <f t="shared" si="21"/>
        <v>0</v>
      </c>
      <c r="L46" s="44"/>
    </row>
    <row r="47" spans="1:12" ht="28.5">
      <c r="A47" s="33"/>
      <c r="B47" s="33"/>
      <c r="C47" s="33"/>
      <c r="D47" s="36" t="s">
        <v>98</v>
      </c>
      <c r="E47" s="37">
        <f aca="true" t="shared" si="22" ref="E47:J47">E33+E34+E35</f>
        <v>0</v>
      </c>
      <c r="F47" s="37">
        <f t="shared" si="22"/>
        <v>0</v>
      </c>
      <c r="G47" s="37">
        <f t="shared" si="22"/>
        <v>3000</v>
      </c>
      <c r="H47" s="37">
        <f t="shared" si="22"/>
        <v>2000</v>
      </c>
      <c r="I47" s="37">
        <f t="shared" si="22"/>
        <v>0</v>
      </c>
      <c r="J47" s="37">
        <f t="shared" si="22"/>
        <v>0</v>
      </c>
      <c r="L47" s="44"/>
    </row>
    <row r="48" spans="1:10" ht="15">
      <c r="A48" s="33"/>
      <c r="B48" s="33"/>
      <c r="C48" s="33"/>
      <c r="D48" s="36" t="s">
        <v>22</v>
      </c>
      <c r="E48" s="37">
        <f aca="true" t="shared" si="23" ref="E48:J48">E29</f>
        <v>0</v>
      </c>
      <c r="F48" s="37">
        <f t="shared" si="23"/>
        <v>0</v>
      </c>
      <c r="G48" s="37">
        <f t="shared" si="23"/>
        <v>14000</v>
      </c>
      <c r="H48" s="37">
        <f t="shared" si="23"/>
        <v>0</v>
      </c>
      <c r="I48" s="37">
        <f t="shared" si="23"/>
        <v>0</v>
      </c>
      <c r="J48" s="37">
        <f t="shared" si="23"/>
        <v>0</v>
      </c>
    </row>
    <row r="49" spans="1:10" ht="15">
      <c r="A49" s="33"/>
      <c r="B49" s="33"/>
      <c r="C49" s="33"/>
      <c r="D49" s="34" t="s">
        <v>23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</row>
    <row r="50" spans="1:10" ht="20.25" customHeight="1">
      <c r="A50" s="33"/>
      <c r="B50" s="33"/>
      <c r="C50" s="33"/>
      <c r="D50" s="34" t="s">
        <v>24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</row>
    <row r="51" spans="1:10" ht="51.75" customHeight="1">
      <c r="A51" s="33"/>
      <c r="B51" s="33"/>
      <c r="C51" s="33"/>
      <c r="D51" s="50" t="s">
        <v>99</v>
      </c>
      <c r="E51" s="35">
        <v>0</v>
      </c>
      <c r="F51" s="35">
        <v>0</v>
      </c>
      <c r="G51" s="35"/>
      <c r="H51" s="35"/>
      <c r="I51" s="35">
        <v>0</v>
      </c>
      <c r="J51" s="35">
        <v>0</v>
      </c>
    </row>
    <row r="52" spans="1:10" ht="15">
      <c r="A52" s="33"/>
      <c r="B52" s="33"/>
      <c r="C52" s="33"/>
      <c r="D52" s="38" t="s">
        <v>17</v>
      </c>
      <c r="E52" s="39">
        <f aca="true" t="shared" si="24" ref="E52:J52">E37</f>
        <v>0</v>
      </c>
      <c r="F52" s="39">
        <f t="shared" si="24"/>
        <v>0</v>
      </c>
      <c r="G52" s="39">
        <f t="shared" si="24"/>
        <v>304000</v>
      </c>
      <c r="H52" s="39">
        <f t="shared" si="24"/>
        <v>304000</v>
      </c>
      <c r="I52" s="39">
        <f t="shared" si="24"/>
        <v>0</v>
      </c>
      <c r="J52" s="39">
        <f t="shared" si="24"/>
        <v>0</v>
      </c>
    </row>
    <row r="53" spans="1:10" ht="15">
      <c r="A53" s="40"/>
      <c r="B53" s="40"/>
      <c r="C53" s="40"/>
      <c r="D53" s="41" t="s">
        <v>13</v>
      </c>
      <c r="E53" s="30">
        <f aca="true" t="shared" si="25" ref="E53:J53">E43+E52</f>
        <v>0</v>
      </c>
      <c r="F53" s="30">
        <f t="shared" si="25"/>
        <v>0</v>
      </c>
      <c r="G53" s="30">
        <f t="shared" si="25"/>
        <v>321024</v>
      </c>
      <c r="H53" s="30">
        <f t="shared" si="25"/>
        <v>321024</v>
      </c>
      <c r="I53" s="30">
        <f t="shared" si="25"/>
        <v>0</v>
      </c>
      <c r="J53" s="30">
        <f t="shared" si="25"/>
        <v>0</v>
      </c>
    </row>
    <row r="54" spans="1:10" ht="17.25" customHeight="1">
      <c r="A54" s="42"/>
      <c r="B54" s="42"/>
      <c r="C54" s="42"/>
      <c r="D54" s="45" t="s">
        <v>11</v>
      </c>
      <c r="E54" s="123"/>
      <c r="F54" s="124"/>
      <c r="G54" s="114">
        <f>G53-H53</f>
        <v>0</v>
      </c>
      <c r="H54" s="115"/>
      <c r="I54" s="114">
        <f>I53-J53</f>
        <v>0</v>
      </c>
      <c r="J54" s="115"/>
    </row>
  </sheetData>
  <sheetProtection/>
  <mergeCells count="23">
    <mergeCell ref="A6:D6"/>
    <mergeCell ref="G25:H25"/>
    <mergeCell ref="I25:J25"/>
    <mergeCell ref="E39:F39"/>
    <mergeCell ref="G39:H39"/>
    <mergeCell ref="I39:J39"/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E54:F54"/>
    <mergeCell ref="G54:H54"/>
    <mergeCell ref="I54:J54"/>
    <mergeCell ref="A10:D10"/>
    <mergeCell ref="A18:D18"/>
    <mergeCell ref="A24:D24"/>
    <mergeCell ref="A25:D25"/>
    <mergeCell ref="E25:F25"/>
  </mergeCells>
  <printOptions horizontalCentered="1"/>
  <pageMargins left="0.2755905511811024" right="0.2362204724409449" top="1.062992125984252" bottom="0.4724409448818898" header="0.4330708661417323" footer="0.4724409448818898"/>
  <pageSetup fitToHeight="9" fitToWidth="1" horizontalDpi="600" verticalDpi="600" orientation="landscape" paperSize="9" scale="91" r:id="rId1"/>
  <headerFooter>
    <oddHeader>&amp;RZałącznik Nr 2  do Uchwały  Nr  249/11 
Zarządu Powiatu w Stargardzie Szczecińskim
z dnia 3 marca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264"/>
  <sheetViews>
    <sheetView tabSelected="1" workbookViewId="0" topLeftCell="A1">
      <pane ySplit="5" topLeftCell="A6" activePane="bottomLeft" state="frozen"/>
      <selection pane="topLeft" activeCell="D54" sqref="D54"/>
      <selection pane="bottomLeft" activeCell="D54" sqref="D54"/>
    </sheetView>
  </sheetViews>
  <sheetFormatPr defaultColWidth="9.140625" defaultRowHeight="15"/>
  <cols>
    <col min="1" max="1" width="5.140625" style="62" customWidth="1"/>
    <col min="2" max="2" width="5.8515625" style="62" customWidth="1"/>
    <col min="3" max="3" width="6.8515625" style="62" customWidth="1"/>
    <col min="4" max="4" width="7.140625" style="62" customWidth="1"/>
    <col min="5" max="5" width="42.421875" style="62" customWidth="1"/>
    <col min="6" max="6" width="12.7109375" style="62" customWidth="1"/>
    <col min="7" max="8" width="15.421875" style="62" customWidth="1"/>
    <col min="9" max="9" width="14.7109375" style="62" customWidth="1"/>
    <col min="10" max="10" width="14.00390625" style="62" customWidth="1"/>
    <col min="11" max="11" width="22.140625" style="62" customWidth="1"/>
    <col min="12" max="16384" width="9.140625" style="62" customWidth="1"/>
  </cols>
  <sheetData>
    <row r="1" spans="1:14" ht="36.75" customHeight="1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61"/>
      <c r="M1" s="61"/>
      <c r="N1" s="61"/>
    </row>
    <row r="2" spans="1:11" ht="11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2.75">
      <c r="A3" s="134" t="s">
        <v>45</v>
      </c>
      <c r="B3" s="134" t="s">
        <v>1</v>
      </c>
      <c r="C3" s="134" t="s">
        <v>46</v>
      </c>
      <c r="D3" s="134" t="s">
        <v>3</v>
      </c>
      <c r="E3" s="136" t="s">
        <v>47</v>
      </c>
      <c r="F3" s="136" t="s">
        <v>48</v>
      </c>
      <c r="G3" s="136" t="s">
        <v>49</v>
      </c>
      <c r="H3" s="136"/>
      <c r="I3" s="136"/>
      <c r="J3" s="136"/>
      <c r="K3" s="136" t="s">
        <v>50</v>
      </c>
    </row>
    <row r="4" spans="1:11" ht="12.75">
      <c r="A4" s="134"/>
      <c r="B4" s="134"/>
      <c r="C4" s="134"/>
      <c r="D4" s="134"/>
      <c r="E4" s="136"/>
      <c r="F4" s="136"/>
      <c r="G4" s="136" t="s">
        <v>51</v>
      </c>
      <c r="H4" s="136" t="s">
        <v>52</v>
      </c>
      <c r="I4" s="136"/>
      <c r="J4" s="136"/>
      <c r="K4" s="136"/>
    </row>
    <row r="5" spans="1:11" ht="39.75" customHeight="1">
      <c r="A5" s="134"/>
      <c r="B5" s="134"/>
      <c r="C5" s="134"/>
      <c r="D5" s="134"/>
      <c r="E5" s="136"/>
      <c r="F5" s="136"/>
      <c r="G5" s="136"/>
      <c r="H5" s="63" t="s">
        <v>53</v>
      </c>
      <c r="I5" s="63" t="s">
        <v>54</v>
      </c>
      <c r="J5" s="63" t="s">
        <v>55</v>
      </c>
      <c r="K5" s="136"/>
    </row>
    <row r="6" spans="1:11" s="66" customFormat="1" ht="15.75" customHeight="1">
      <c r="A6" s="64">
        <v>1</v>
      </c>
      <c r="B6" s="64">
        <v>2</v>
      </c>
      <c r="C6" s="64">
        <v>3</v>
      </c>
      <c r="D6" s="64">
        <v>4</v>
      </c>
      <c r="E6" s="65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</row>
    <row r="7" spans="1:11" ht="15" customHeight="1">
      <c r="A7" s="137" t="s">
        <v>56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30" customHeight="1">
      <c r="A8" s="111"/>
      <c r="B8" s="111">
        <v>600</v>
      </c>
      <c r="C8" s="111"/>
      <c r="D8" s="111"/>
      <c r="E8" s="111" t="s">
        <v>40</v>
      </c>
      <c r="F8" s="112">
        <f>F9+F13+F15+F17+F18</f>
        <v>112003304</v>
      </c>
      <c r="G8" s="112">
        <f>G9+G13+G15+G17+G18</f>
        <v>7945003</v>
      </c>
      <c r="H8" s="112">
        <f>H9+H13+H15+H17+H18</f>
        <v>1300000</v>
      </c>
      <c r="I8" s="112">
        <f>I9+I13+I15+I17+I18</f>
        <v>2833770</v>
      </c>
      <c r="J8" s="112">
        <f>J9+J13+J15+J17+J18</f>
        <v>3811233</v>
      </c>
      <c r="K8" s="113"/>
    </row>
    <row r="9" spans="1:11" ht="48.75" customHeight="1">
      <c r="A9" s="67" t="s">
        <v>57</v>
      </c>
      <c r="B9" s="67">
        <v>600</v>
      </c>
      <c r="C9" s="67">
        <v>60014</v>
      </c>
      <c r="D9" s="67">
        <v>6050</v>
      </c>
      <c r="E9" s="68" t="s">
        <v>58</v>
      </c>
      <c r="F9" s="69">
        <v>41000304</v>
      </c>
      <c r="G9" s="69">
        <f>SUM(G10:G12)</f>
        <v>470000</v>
      </c>
      <c r="H9" s="69">
        <f>SUM(H10:H12)</f>
        <v>0</v>
      </c>
      <c r="I9" s="69">
        <f>SUM(I10:I12)</f>
        <v>0</v>
      </c>
      <c r="J9" s="69">
        <f>SUM(J10:J12)</f>
        <v>470000</v>
      </c>
      <c r="K9" s="70" t="s">
        <v>59</v>
      </c>
    </row>
    <row r="10" spans="1:11" ht="58.5" customHeight="1">
      <c r="A10" s="67" t="s">
        <v>16</v>
      </c>
      <c r="B10" s="67"/>
      <c r="C10" s="67"/>
      <c r="D10" s="71"/>
      <c r="E10" s="72" t="s">
        <v>60</v>
      </c>
      <c r="F10" s="73">
        <v>5080000</v>
      </c>
      <c r="G10" s="73">
        <f>SUM(H10:J10)</f>
        <v>100000</v>
      </c>
      <c r="H10" s="73">
        <v>0</v>
      </c>
      <c r="I10" s="74">
        <v>0</v>
      </c>
      <c r="J10" s="73">
        <v>100000</v>
      </c>
      <c r="K10" s="70" t="s">
        <v>59</v>
      </c>
    </row>
    <row r="11" spans="1:11" ht="30" customHeight="1">
      <c r="A11" s="67"/>
      <c r="B11" s="67"/>
      <c r="C11" s="67"/>
      <c r="D11" s="67"/>
      <c r="E11" s="68" t="s">
        <v>61</v>
      </c>
      <c r="F11" s="69">
        <f>SUM(G11)</f>
        <v>270000</v>
      </c>
      <c r="G11" s="69">
        <f>SUM(H11:J11)</f>
        <v>270000</v>
      </c>
      <c r="H11" s="69">
        <v>0</v>
      </c>
      <c r="I11" s="75">
        <v>0</v>
      </c>
      <c r="J11" s="69">
        <v>270000</v>
      </c>
      <c r="K11" s="70" t="s">
        <v>59</v>
      </c>
    </row>
    <row r="12" spans="1:11" ht="27.75" customHeight="1">
      <c r="A12" s="67"/>
      <c r="B12" s="67"/>
      <c r="C12" s="67"/>
      <c r="D12" s="67"/>
      <c r="E12" s="68" t="s">
        <v>62</v>
      </c>
      <c r="F12" s="69">
        <f>SUM(G12)</f>
        <v>100000</v>
      </c>
      <c r="G12" s="69">
        <f>SUM(H12:J12)</f>
        <v>100000</v>
      </c>
      <c r="H12" s="69">
        <v>0</v>
      </c>
      <c r="I12" s="75">
        <v>0</v>
      </c>
      <c r="J12" s="69">
        <v>100000</v>
      </c>
      <c r="K12" s="70" t="s">
        <v>59</v>
      </c>
    </row>
    <row r="13" spans="1:11" ht="52.5" customHeight="1">
      <c r="A13" s="71" t="s">
        <v>63</v>
      </c>
      <c r="B13" s="71"/>
      <c r="C13" s="71"/>
      <c r="D13" s="71">
        <v>6050</v>
      </c>
      <c r="E13" s="72" t="s">
        <v>64</v>
      </c>
      <c r="F13" s="73">
        <v>53178000</v>
      </c>
      <c r="G13" s="73">
        <f>G14</f>
        <v>6574003</v>
      </c>
      <c r="H13" s="73">
        <f>H14</f>
        <v>1300000</v>
      </c>
      <c r="I13" s="73">
        <f>I14</f>
        <v>2833770</v>
      </c>
      <c r="J13" s="73">
        <f>J14</f>
        <v>2440233</v>
      </c>
      <c r="K13" s="110" t="s">
        <v>59</v>
      </c>
    </row>
    <row r="14" spans="1:11" ht="72.75" customHeight="1">
      <c r="A14" s="67"/>
      <c r="B14" s="76"/>
      <c r="C14" s="71" t="s">
        <v>16</v>
      </c>
      <c r="D14" s="71">
        <v>6050</v>
      </c>
      <c r="E14" s="72" t="s">
        <v>65</v>
      </c>
      <c r="F14" s="73">
        <f>G14</f>
        <v>6574003</v>
      </c>
      <c r="G14" s="73">
        <f>H14+J14+I14</f>
        <v>6574003</v>
      </c>
      <c r="H14" s="73">
        <v>1300000</v>
      </c>
      <c r="I14" s="74">
        <v>2833770</v>
      </c>
      <c r="J14" s="73">
        <v>2440233</v>
      </c>
      <c r="K14" s="110" t="s">
        <v>59</v>
      </c>
    </row>
    <row r="15" spans="1:11" ht="44.25" customHeight="1">
      <c r="A15" s="77" t="s">
        <v>66</v>
      </c>
      <c r="B15" s="67"/>
      <c r="C15" s="67"/>
      <c r="D15" s="67">
        <v>6050</v>
      </c>
      <c r="E15" s="68" t="s">
        <v>67</v>
      </c>
      <c r="F15" s="78">
        <v>14000000</v>
      </c>
      <c r="G15" s="78">
        <f>G16</f>
        <v>218000</v>
      </c>
      <c r="H15" s="78">
        <f>H16</f>
        <v>0</v>
      </c>
      <c r="I15" s="78">
        <f>I16</f>
        <v>0</v>
      </c>
      <c r="J15" s="78">
        <f>J16</f>
        <v>218000</v>
      </c>
      <c r="K15" s="70" t="s">
        <v>59</v>
      </c>
    </row>
    <row r="16" spans="1:11" ht="39.75" customHeight="1">
      <c r="A16" s="77"/>
      <c r="B16" s="67"/>
      <c r="C16" s="67"/>
      <c r="D16" s="67" t="s">
        <v>16</v>
      </c>
      <c r="E16" s="68" t="s">
        <v>68</v>
      </c>
      <c r="F16" s="78">
        <f>G16</f>
        <v>218000</v>
      </c>
      <c r="G16" s="78">
        <f>H16+J16+I16</f>
        <v>218000</v>
      </c>
      <c r="H16" s="78">
        <v>0</v>
      </c>
      <c r="I16" s="79">
        <v>0</v>
      </c>
      <c r="J16" s="78">
        <v>218000</v>
      </c>
      <c r="K16" s="70" t="s">
        <v>59</v>
      </c>
    </row>
    <row r="17" spans="1:11" ht="39.75" customHeight="1">
      <c r="A17" s="77" t="s">
        <v>69</v>
      </c>
      <c r="B17" s="67"/>
      <c r="C17" s="67"/>
      <c r="D17" s="67">
        <v>6050</v>
      </c>
      <c r="E17" s="68" t="s">
        <v>70</v>
      </c>
      <c r="F17" s="78">
        <v>3200000</v>
      </c>
      <c r="G17" s="78">
        <f>H17+J17+I17</f>
        <v>58000</v>
      </c>
      <c r="H17" s="78">
        <v>0</v>
      </c>
      <c r="I17" s="79">
        <v>0</v>
      </c>
      <c r="J17" s="78">
        <v>58000</v>
      </c>
      <c r="K17" s="70" t="s">
        <v>59</v>
      </c>
    </row>
    <row r="18" spans="1:11" ht="39.75" customHeight="1">
      <c r="A18" s="71" t="s">
        <v>71</v>
      </c>
      <c r="B18" s="71"/>
      <c r="C18" s="71"/>
      <c r="D18" s="71">
        <v>6050</v>
      </c>
      <c r="E18" s="72" t="s">
        <v>72</v>
      </c>
      <c r="F18" s="73">
        <v>625000</v>
      </c>
      <c r="G18" s="73">
        <f>H18+J18+I18</f>
        <v>625000</v>
      </c>
      <c r="H18" s="73">
        <v>0</v>
      </c>
      <c r="I18" s="74">
        <v>0</v>
      </c>
      <c r="J18" s="73">
        <v>625000</v>
      </c>
      <c r="K18" s="110" t="s">
        <v>59</v>
      </c>
    </row>
    <row r="19" spans="1:11" ht="23.25" customHeight="1">
      <c r="A19" s="80"/>
      <c r="B19" s="80">
        <v>710</v>
      </c>
      <c r="C19" s="80"/>
      <c r="D19" s="80"/>
      <c r="E19" s="81"/>
      <c r="F19" s="82">
        <f>SUM(F20)</f>
        <v>16000</v>
      </c>
      <c r="G19" s="82">
        <f>SUM(G20)</f>
        <v>16000</v>
      </c>
      <c r="H19" s="82">
        <f>SUM(H20)</f>
        <v>0</v>
      </c>
      <c r="I19" s="82">
        <f>SUM(I20)</f>
        <v>0</v>
      </c>
      <c r="J19" s="82">
        <f>SUM(J20)</f>
        <v>16000</v>
      </c>
      <c r="K19" s="83"/>
    </row>
    <row r="20" spans="1:11" ht="60.75" customHeight="1">
      <c r="A20" s="67" t="s">
        <v>57</v>
      </c>
      <c r="B20" s="67">
        <v>710</v>
      </c>
      <c r="C20" s="67">
        <v>71013</v>
      </c>
      <c r="D20" s="67">
        <v>6060</v>
      </c>
      <c r="E20" s="68" t="s">
        <v>73</v>
      </c>
      <c r="F20" s="69">
        <f>G20</f>
        <v>16000</v>
      </c>
      <c r="G20" s="69">
        <f>H20+J20+I20</f>
        <v>16000</v>
      </c>
      <c r="H20" s="69">
        <v>0</v>
      </c>
      <c r="I20" s="69">
        <v>0</v>
      </c>
      <c r="J20" s="69">
        <v>16000</v>
      </c>
      <c r="K20" s="84" t="s">
        <v>74</v>
      </c>
    </row>
    <row r="21" spans="1:11" ht="22.5" customHeight="1">
      <c r="A21" s="80"/>
      <c r="B21" s="80">
        <v>750</v>
      </c>
      <c r="C21" s="80"/>
      <c r="D21" s="80"/>
      <c r="E21" s="81" t="s">
        <v>75</v>
      </c>
      <c r="F21" s="82">
        <f>F22</f>
        <v>60000</v>
      </c>
      <c r="G21" s="82">
        <f>G22</f>
        <v>60000</v>
      </c>
      <c r="H21" s="82">
        <f>H22</f>
        <v>0</v>
      </c>
      <c r="I21" s="82">
        <f>I22</f>
        <v>0</v>
      </c>
      <c r="J21" s="82">
        <f>J22</f>
        <v>60000</v>
      </c>
      <c r="K21" s="81"/>
    </row>
    <row r="22" spans="1:11" ht="43.5" customHeight="1">
      <c r="A22" s="67" t="s">
        <v>57</v>
      </c>
      <c r="B22" s="67">
        <v>750</v>
      </c>
      <c r="C22" s="67">
        <v>75020</v>
      </c>
      <c r="D22" s="67">
        <v>6060</v>
      </c>
      <c r="E22" s="68" t="s">
        <v>76</v>
      </c>
      <c r="F22" s="69">
        <f>G22</f>
        <v>60000</v>
      </c>
      <c r="G22" s="69">
        <f>H22+J22+I22</f>
        <v>60000</v>
      </c>
      <c r="H22" s="69">
        <v>0</v>
      </c>
      <c r="I22" s="69">
        <v>0</v>
      </c>
      <c r="J22" s="69">
        <v>60000</v>
      </c>
      <c r="K22" s="84" t="s">
        <v>77</v>
      </c>
    </row>
    <row r="23" spans="1:11" s="85" customFormat="1" ht="33" customHeight="1">
      <c r="A23" s="80"/>
      <c r="B23" s="80">
        <v>754</v>
      </c>
      <c r="C23" s="80"/>
      <c r="D23" s="80"/>
      <c r="E23" s="81" t="s">
        <v>78</v>
      </c>
      <c r="F23" s="82">
        <f>F24</f>
        <v>70000</v>
      </c>
      <c r="G23" s="82">
        <f>G24</f>
        <v>70000</v>
      </c>
      <c r="H23" s="82">
        <f>H24</f>
        <v>0</v>
      </c>
      <c r="I23" s="82">
        <f>I24</f>
        <v>0</v>
      </c>
      <c r="J23" s="82">
        <f>J24</f>
        <v>70000</v>
      </c>
      <c r="K23" s="81"/>
    </row>
    <row r="24" spans="1:11" ht="58.5" customHeight="1">
      <c r="A24" s="67" t="s">
        <v>57</v>
      </c>
      <c r="B24" s="67">
        <v>754</v>
      </c>
      <c r="C24" s="67">
        <v>75411</v>
      </c>
      <c r="D24" s="67">
        <v>6060</v>
      </c>
      <c r="E24" s="68" t="s">
        <v>79</v>
      </c>
      <c r="F24" s="69">
        <f>SUM(G24)</f>
        <v>70000</v>
      </c>
      <c r="G24" s="69">
        <f>SUM(H24:J24)</f>
        <v>70000</v>
      </c>
      <c r="H24" s="69">
        <v>0</v>
      </c>
      <c r="I24" s="69">
        <v>0</v>
      </c>
      <c r="J24" s="69">
        <v>70000</v>
      </c>
      <c r="K24" s="84" t="s">
        <v>80</v>
      </c>
    </row>
    <row r="25" spans="1:11" ht="19.5" customHeight="1">
      <c r="A25" s="80"/>
      <c r="B25" s="86">
        <v>801</v>
      </c>
      <c r="C25" s="86"/>
      <c r="D25" s="86"/>
      <c r="E25" s="87" t="s">
        <v>26</v>
      </c>
      <c r="F25" s="88">
        <f>F26+F27</f>
        <v>2806000</v>
      </c>
      <c r="G25" s="88">
        <f>G26+G27</f>
        <v>2006000</v>
      </c>
      <c r="H25" s="88">
        <f>H26+H27</f>
        <v>1000000</v>
      </c>
      <c r="I25" s="88">
        <f>I26+I27</f>
        <v>0</v>
      </c>
      <c r="J25" s="88">
        <f>J26+J27</f>
        <v>1006000</v>
      </c>
      <c r="K25" s="89"/>
    </row>
    <row r="26" spans="1:11" s="91" customFormat="1" ht="48.75" customHeight="1">
      <c r="A26" s="67" t="s">
        <v>57</v>
      </c>
      <c r="B26" s="67">
        <v>801</v>
      </c>
      <c r="C26" s="67">
        <v>80111</v>
      </c>
      <c r="D26" s="67">
        <v>6050</v>
      </c>
      <c r="E26" s="68" t="s">
        <v>81</v>
      </c>
      <c r="F26" s="69">
        <f>SUM(G26)</f>
        <v>6000</v>
      </c>
      <c r="G26" s="69">
        <f>H26+J26+I26</f>
        <v>6000</v>
      </c>
      <c r="H26" s="69">
        <v>0</v>
      </c>
      <c r="I26" s="69">
        <v>0</v>
      </c>
      <c r="J26" s="69">
        <v>6000</v>
      </c>
      <c r="K26" s="90" t="s">
        <v>82</v>
      </c>
    </row>
    <row r="27" spans="1:11" ht="57" customHeight="1">
      <c r="A27" s="71" t="s">
        <v>63</v>
      </c>
      <c r="B27" s="71">
        <v>801</v>
      </c>
      <c r="C27" s="71">
        <v>80195</v>
      </c>
      <c r="D27" s="71">
        <v>6050</v>
      </c>
      <c r="E27" s="101" t="s">
        <v>83</v>
      </c>
      <c r="F27" s="73">
        <v>2800000</v>
      </c>
      <c r="G27" s="73">
        <f>H27+J27+I27</f>
        <v>2000000</v>
      </c>
      <c r="H27" s="73">
        <v>1000000</v>
      </c>
      <c r="I27" s="73">
        <v>0</v>
      </c>
      <c r="J27" s="73">
        <v>1000000</v>
      </c>
      <c r="K27" s="102" t="s">
        <v>77</v>
      </c>
    </row>
    <row r="28" spans="1:11" ht="20.25" customHeight="1">
      <c r="A28" s="80"/>
      <c r="B28" s="86">
        <v>851</v>
      </c>
      <c r="C28" s="86"/>
      <c r="D28" s="86"/>
      <c r="E28" s="87" t="s">
        <v>84</v>
      </c>
      <c r="F28" s="88">
        <f>F29</f>
        <v>133038800</v>
      </c>
      <c r="G28" s="88">
        <f>G29</f>
        <v>2690000</v>
      </c>
      <c r="H28" s="88">
        <f>H29</f>
        <v>1000000</v>
      </c>
      <c r="I28" s="88">
        <f>I29</f>
        <v>350000</v>
      </c>
      <c r="J28" s="88">
        <f>J29</f>
        <v>1340000</v>
      </c>
      <c r="K28" s="89"/>
    </row>
    <row r="29" spans="1:11" ht="43.5" customHeight="1">
      <c r="A29" s="71" t="s">
        <v>57</v>
      </c>
      <c r="B29" s="71">
        <v>851</v>
      </c>
      <c r="C29" s="71">
        <v>85111</v>
      </c>
      <c r="D29" s="71">
        <v>6050</v>
      </c>
      <c r="E29" s="72" t="s">
        <v>85</v>
      </c>
      <c r="F29" s="73">
        <v>133038800</v>
      </c>
      <c r="G29" s="73">
        <f>H29+J29+I29</f>
        <v>2690000</v>
      </c>
      <c r="H29" s="73">
        <v>1000000</v>
      </c>
      <c r="I29" s="74">
        <v>350000</v>
      </c>
      <c r="J29" s="73">
        <v>1340000</v>
      </c>
      <c r="K29" s="102" t="s">
        <v>86</v>
      </c>
    </row>
    <row r="30" spans="1:11" ht="24" customHeight="1">
      <c r="A30" s="80"/>
      <c r="B30" s="80">
        <v>852</v>
      </c>
      <c r="C30" s="80"/>
      <c r="D30" s="80"/>
      <c r="E30" s="81" t="s">
        <v>33</v>
      </c>
      <c r="F30" s="82">
        <f>F31+F32</f>
        <v>1300000</v>
      </c>
      <c r="G30" s="82">
        <f>G31+G32</f>
        <v>600000</v>
      </c>
      <c r="H30" s="82">
        <f>H31+H32</f>
        <v>0</v>
      </c>
      <c r="I30" s="82">
        <f>I31+I32</f>
        <v>0</v>
      </c>
      <c r="J30" s="82">
        <f>J31+J32</f>
        <v>600000</v>
      </c>
      <c r="K30" s="83"/>
    </row>
    <row r="31" spans="1:11" ht="66.75" customHeight="1">
      <c r="A31" s="67" t="s">
        <v>57</v>
      </c>
      <c r="B31" s="67">
        <v>852</v>
      </c>
      <c r="C31" s="67">
        <v>85201</v>
      </c>
      <c r="D31" s="67">
        <v>6050</v>
      </c>
      <c r="E31" s="68" t="s">
        <v>87</v>
      </c>
      <c r="F31" s="69">
        <v>1000000</v>
      </c>
      <c r="G31" s="69">
        <f>H31+J31+I31</f>
        <v>300000</v>
      </c>
      <c r="H31" s="69">
        <v>0</v>
      </c>
      <c r="I31" s="75">
        <v>0</v>
      </c>
      <c r="J31" s="69">
        <v>300000</v>
      </c>
      <c r="K31" s="84" t="s">
        <v>77</v>
      </c>
    </row>
    <row r="32" spans="1:11" ht="52.5" customHeight="1">
      <c r="A32" s="67" t="s">
        <v>63</v>
      </c>
      <c r="B32" s="67">
        <v>852</v>
      </c>
      <c r="C32" s="67">
        <v>85201</v>
      </c>
      <c r="D32" s="67">
        <v>6050</v>
      </c>
      <c r="E32" s="68" t="s">
        <v>88</v>
      </c>
      <c r="F32" s="69">
        <f>G32</f>
        <v>300000</v>
      </c>
      <c r="G32" s="69">
        <f>H32+J32+I32</f>
        <v>300000</v>
      </c>
      <c r="H32" s="69">
        <v>0</v>
      </c>
      <c r="I32" s="75">
        <v>0</v>
      </c>
      <c r="J32" s="69">
        <v>300000</v>
      </c>
      <c r="K32" s="84" t="s">
        <v>77</v>
      </c>
    </row>
    <row r="33" spans="1:11" ht="24.75" customHeight="1">
      <c r="A33" s="138" t="s">
        <v>89</v>
      </c>
      <c r="B33" s="138"/>
      <c r="C33" s="138"/>
      <c r="D33" s="138"/>
      <c r="E33" s="138"/>
      <c r="F33" s="100">
        <f>F30+F28+F25+F23+F21+F19+F8</f>
        <v>249294104</v>
      </c>
      <c r="G33" s="100">
        <f>G30+G28+G25+G23+G21+G19+G8</f>
        <v>13387003</v>
      </c>
      <c r="H33" s="100">
        <f>H30+H28+H25+H23+H21+H19+H8</f>
        <v>3300000</v>
      </c>
      <c r="I33" s="100">
        <f>I30+I28+I25+I23+I21+I19+I8</f>
        <v>3183770</v>
      </c>
      <c r="J33" s="100">
        <f>J30+J28+J25+J23+J21+J19+J8</f>
        <v>6903233</v>
      </c>
      <c r="K33" s="100"/>
    </row>
    <row r="34" spans="1:11" ht="12" customHeight="1">
      <c r="A34" s="92"/>
      <c r="B34" s="92"/>
      <c r="C34" s="92"/>
      <c r="D34" s="92"/>
      <c r="E34" s="92"/>
      <c r="F34" s="93"/>
      <c r="G34" s="93"/>
      <c r="H34" s="93"/>
      <c r="I34" s="93"/>
      <c r="J34" s="93"/>
      <c r="K34" s="93"/>
    </row>
    <row r="35" spans="1:11" ht="8.25" customHeight="1">
      <c r="A35" s="139" t="s">
        <v>18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</row>
    <row r="36" spans="1:11" ht="30" customHeight="1">
      <c r="A36" s="140" t="s">
        <v>90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ht="12.75">
      <c r="A37" s="134" t="s">
        <v>45</v>
      </c>
      <c r="B37" s="134" t="s">
        <v>1</v>
      </c>
      <c r="C37" s="134" t="s">
        <v>46</v>
      </c>
      <c r="D37" s="134" t="s">
        <v>3</v>
      </c>
      <c r="E37" s="136" t="s">
        <v>47</v>
      </c>
      <c r="F37" s="136" t="s">
        <v>48</v>
      </c>
      <c r="G37" s="136" t="s">
        <v>49</v>
      </c>
      <c r="H37" s="136"/>
      <c r="I37" s="136"/>
      <c r="J37" s="136"/>
      <c r="K37" s="136" t="s">
        <v>50</v>
      </c>
    </row>
    <row r="38" spans="1:11" ht="12.75">
      <c r="A38" s="134"/>
      <c r="B38" s="134"/>
      <c r="C38" s="134"/>
      <c r="D38" s="134"/>
      <c r="E38" s="136"/>
      <c r="F38" s="136"/>
      <c r="G38" s="136" t="s">
        <v>51</v>
      </c>
      <c r="H38" s="136" t="s">
        <v>52</v>
      </c>
      <c r="I38" s="136"/>
      <c r="J38" s="136"/>
      <c r="K38" s="136"/>
    </row>
    <row r="39" spans="1:11" ht="33" customHeight="1">
      <c r="A39" s="134"/>
      <c r="B39" s="134"/>
      <c r="C39" s="134"/>
      <c r="D39" s="134"/>
      <c r="E39" s="136"/>
      <c r="F39" s="136"/>
      <c r="G39" s="136"/>
      <c r="H39" s="63" t="s">
        <v>53</v>
      </c>
      <c r="I39" s="63" t="s">
        <v>54</v>
      </c>
      <c r="J39" s="63" t="s">
        <v>55</v>
      </c>
      <c r="K39" s="136"/>
    </row>
    <row r="40" spans="1:11" ht="44.25" customHeight="1">
      <c r="A40" s="94" t="s">
        <v>57</v>
      </c>
      <c r="B40" s="95">
        <v>754</v>
      </c>
      <c r="C40" s="95">
        <v>75404</v>
      </c>
      <c r="D40" s="95">
        <v>6170</v>
      </c>
      <c r="E40" s="108" t="s">
        <v>93</v>
      </c>
      <c r="F40" s="96">
        <v>200000</v>
      </c>
      <c r="G40" s="97">
        <f>H40+J40+I40</f>
        <v>200000</v>
      </c>
      <c r="H40" s="96">
        <v>200000</v>
      </c>
      <c r="I40" s="96">
        <v>0</v>
      </c>
      <c r="J40" s="96">
        <v>0</v>
      </c>
      <c r="K40" s="84" t="s">
        <v>77</v>
      </c>
    </row>
    <row r="41" spans="1:11" ht="39" customHeight="1">
      <c r="A41" s="94" t="s">
        <v>63</v>
      </c>
      <c r="B41" s="94">
        <v>851</v>
      </c>
      <c r="C41" s="94">
        <v>85111</v>
      </c>
      <c r="D41" s="94">
        <v>6220</v>
      </c>
      <c r="E41" s="103" t="s">
        <v>91</v>
      </c>
      <c r="F41" s="104">
        <v>400000</v>
      </c>
      <c r="G41" s="105">
        <f>H41+J41+I41</f>
        <v>400000</v>
      </c>
      <c r="H41" s="104">
        <v>0</v>
      </c>
      <c r="I41" s="104">
        <v>400000</v>
      </c>
      <c r="J41" s="104">
        <v>0</v>
      </c>
      <c r="K41" s="102" t="s">
        <v>77</v>
      </c>
    </row>
    <row r="42" spans="1:11" ht="19.5" customHeight="1">
      <c r="A42" s="147" t="s">
        <v>89</v>
      </c>
      <c r="B42" s="147"/>
      <c r="C42" s="147"/>
      <c r="D42" s="147"/>
      <c r="E42" s="147"/>
      <c r="F42" s="98">
        <f>SUM(F40:F41)</f>
        <v>600000</v>
      </c>
      <c r="G42" s="98">
        <f>SUM(G40:G41)</f>
        <v>600000</v>
      </c>
      <c r="H42" s="98">
        <f>SUM(H40:H41)</f>
        <v>200000</v>
      </c>
      <c r="I42" s="98">
        <f>SUM(I40:I41)</f>
        <v>400000</v>
      </c>
      <c r="J42" s="98">
        <f>SUM(J40:J41)</f>
        <v>0</v>
      </c>
      <c r="K42" s="98"/>
    </row>
    <row r="43" spans="1:11" ht="12.7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:11" ht="30" customHeight="1">
      <c r="A44" s="135" t="s">
        <v>56</v>
      </c>
      <c r="B44" s="135"/>
      <c r="C44" s="135"/>
      <c r="D44" s="135"/>
      <c r="E44" s="135"/>
      <c r="F44" s="106">
        <f>F33</f>
        <v>249294104</v>
      </c>
      <c r="G44" s="106">
        <f>G33</f>
        <v>13387003</v>
      </c>
      <c r="H44" s="106">
        <f>H33</f>
        <v>3300000</v>
      </c>
      <c r="I44" s="106">
        <f>I33</f>
        <v>3183770</v>
      </c>
      <c r="J44" s="106">
        <f>J33</f>
        <v>6903233</v>
      </c>
      <c r="K44" s="107"/>
    </row>
    <row r="45" spans="1:11" ht="27" customHeight="1">
      <c r="A45" s="135" t="s">
        <v>90</v>
      </c>
      <c r="B45" s="135"/>
      <c r="C45" s="135"/>
      <c r="D45" s="135"/>
      <c r="E45" s="135"/>
      <c r="F45" s="106">
        <f>F42</f>
        <v>600000</v>
      </c>
      <c r="G45" s="106">
        <f>G42</f>
        <v>600000</v>
      </c>
      <c r="H45" s="106">
        <f>H42</f>
        <v>200000</v>
      </c>
      <c r="I45" s="106">
        <f>I42</f>
        <v>400000</v>
      </c>
      <c r="J45" s="106">
        <f>J42</f>
        <v>0</v>
      </c>
      <c r="K45" s="107"/>
    </row>
    <row r="46" spans="1:11" ht="27.75" customHeight="1">
      <c r="A46" s="135" t="s">
        <v>92</v>
      </c>
      <c r="B46" s="135"/>
      <c r="C46" s="135"/>
      <c r="D46" s="135"/>
      <c r="E46" s="135"/>
      <c r="F46" s="106">
        <f>SUM(F44:F45)</f>
        <v>249894104</v>
      </c>
      <c r="G46" s="106">
        <f>SUM(G44:G45)</f>
        <v>13987003</v>
      </c>
      <c r="H46" s="106">
        <f>SUM(H44:H45)</f>
        <v>3500000</v>
      </c>
      <c r="I46" s="106">
        <f>SUM(I44:I45)</f>
        <v>3583770</v>
      </c>
      <c r="J46" s="106">
        <f>SUM(J44:J45)</f>
        <v>6903233</v>
      </c>
      <c r="K46" s="107"/>
    </row>
    <row r="47" spans="8:9" ht="21" customHeight="1">
      <c r="H47" s="145">
        <f>H46+I46</f>
        <v>7083770</v>
      </c>
      <c r="I47" s="146"/>
    </row>
    <row r="65" ht="12.75" customHeight="1"/>
    <row r="263" ht="12.75">
      <c r="G263" s="91"/>
    </row>
    <row r="264" spans="1:11" ht="12.7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</row>
  </sheetData>
  <sheetProtection/>
  <mergeCells count="31">
    <mergeCell ref="A46:E46"/>
    <mergeCell ref="H47:I47"/>
    <mergeCell ref="G37:J37"/>
    <mergeCell ref="B37:B39"/>
    <mergeCell ref="C37:C39"/>
    <mergeCell ref="D37:D39"/>
    <mergeCell ref="E37:E39"/>
    <mergeCell ref="H38:J38"/>
    <mergeCell ref="A42:E42"/>
    <mergeCell ref="A37:A39"/>
    <mergeCell ref="G3:J3"/>
    <mergeCell ref="E3:E5"/>
    <mergeCell ref="K37:K39"/>
    <mergeCell ref="G38:G39"/>
    <mergeCell ref="A45:E45"/>
    <mergeCell ref="G4:G5"/>
    <mergeCell ref="A1:K1"/>
    <mergeCell ref="A2:K2"/>
    <mergeCell ref="A3:A5"/>
    <mergeCell ref="B3:B5"/>
    <mergeCell ref="C3:C5"/>
    <mergeCell ref="D3:D5"/>
    <mergeCell ref="A44:E44"/>
    <mergeCell ref="F3:F5"/>
    <mergeCell ref="F37:F39"/>
    <mergeCell ref="K3:K5"/>
    <mergeCell ref="H4:J4"/>
    <mergeCell ref="A7:K7"/>
    <mergeCell ref="A33:E33"/>
    <mergeCell ref="A35:K35"/>
    <mergeCell ref="A36:K36"/>
  </mergeCells>
  <printOptions horizontalCentered="1"/>
  <pageMargins left="0.5511811023622047" right="0.31496062992125984" top="1.1811023622047245" bottom="0.3937007874015748" header="0.35433070866141736" footer="0.5118110236220472"/>
  <pageSetup fitToHeight="4" horizontalDpi="300" verticalDpi="300" orientation="landscape" paperSize="9" scale="80" r:id="rId1"/>
  <headerFooter>
    <oddHeader>&amp;RZałącznik do uzasadnienia
do  uchwały Zarządu Powiatu
z dnia 3 marca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2011-03-09T12:50:13Z</dcterms:modified>
  <cp:category/>
  <cp:version/>
  <cp:contentType/>
  <cp:contentStatus/>
</cp:coreProperties>
</file>