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0"/>
  </bookViews>
  <sheets>
    <sheet name="Załącznik " sheetId="1" r:id="rId1"/>
    <sheet name="Inwestycje " sheetId="2" r:id="rId2"/>
  </sheets>
  <definedNames>
    <definedName name="_xlnm.Print_Area" localSheetId="1">'Inwestycje '!$A$1:$K$51</definedName>
    <definedName name="_xlnm.Print_Area" localSheetId="0">'Załącznik '!$A$1:$J$35</definedName>
    <definedName name="_xlnm.Print_Titles" localSheetId="1">'Inwestycje '!$2:$5</definedName>
    <definedName name="_xlnm.Print_Titles" localSheetId="0">'Załącznik '!$4:$6</definedName>
  </definedNames>
  <calcPr fullCalcOnLoad="1"/>
</workbook>
</file>

<file path=xl/sharedStrings.xml><?xml version="1.0" encoding="utf-8"?>
<sst xmlns="http://schemas.openxmlformats.org/spreadsheetml/2006/main" count="148" uniqueCount="100">
  <si>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</si>
  <si>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</si>
  <si>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</si>
  <si>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</si>
  <si>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</si>
  <si>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</si>
  <si>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</si>
  <si>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</si>
  <si>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</si>
  <si>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</si>
  <si>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W tym: na zadania zlecone</t>
  </si>
  <si>
    <t>RAZEM WYDATKI</t>
  </si>
  <si>
    <t>per saldo</t>
  </si>
  <si>
    <t>WYDATKI</t>
  </si>
  <si>
    <t>w tym: wydatki bieżące</t>
  </si>
  <si>
    <t>w tym: wydatki majątkowe</t>
  </si>
  <si>
    <t>Wydatki bieżące</t>
  </si>
  <si>
    <t>Świadczenia na rzecz osób fizycznych</t>
  </si>
  <si>
    <t>Dotacje na zadania bieżące</t>
  </si>
  <si>
    <t>Wydatki na obsługę długu</t>
  </si>
  <si>
    <t>Wydatki majątkowe</t>
  </si>
  <si>
    <t>Wydatki ogółem</t>
  </si>
  <si>
    <t xml:space="preserve">Wydatki w grupach </t>
  </si>
  <si>
    <t xml:space="preserve">Wynagrodzenia </t>
  </si>
  <si>
    <t>Wydatki na programy finansowane z udziałem środków, o których mowa w art. 5 ust.1 pkt 2 i 3, w części związanej z realizacją zadań jednostki samorządu terytorialnego</t>
  </si>
  <si>
    <t>Składki  naliczane od wynagrodzeń</t>
  </si>
  <si>
    <t>Ochrona zdrowia</t>
  </si>
  <si>
    <t>Działalność usługowa</t>
  </si>
  <si>
    <t>Bezpieczeństwo publiczne i ochrona przeciwpożarowa</t>
  </si>
  <si>
    <t>Razem wynagrodzenia i składki od nich naliczane</t>
  </si>
  <si>
    <t>Pozostałe wydatki związane z realizacją statutowych zadań</t>
  </si>
  <si>
    <t>ZMIANY UKŁADU WYKONAWCZEGO BUDŻETU POWIATU  STARGARDZKIEGO NA 2011 ROK I OSTATECZNE KWOTY DOCHODÓW I WYDATKÓW</t>
  </si>
  <si>
    <t xml:space="preserve">                    Wydatki majątkowe Powiatu Stargardzkiego  w  2011 roku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</si>
  <si>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</si>
  <si>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</si>
  <si>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</si>
  <si>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</si>
  <si>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</si>
  <si>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</si>
  <si>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</si>
  <si>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</si>
  <si>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</si>
  <si>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</si>
  <si>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</si>
  <si>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</si>
  <si>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Transport i łączność</t>
  </si>
  <si>
    <t>1.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</si>
  <si>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</si>
  <si>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</si>
  <si>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w tym:</t>
  </si>
  <si>
    <t>Rozbiórka istniejącego i budowa nowego mostu w ciągu drogi powiatowej nr 1709Z                                                   w km 1+278 w miejscowości Sowno - wykup gruntów</t>
  </si>
  <si>
    <t>Wykup gruntów pod realizację odcinków Am-D</t>
  </si>
  <si>
    <t>Wykup gruntów pod realizację odcinków E, F, G</t>
  </si>
  <si>
    <t>2.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</si>
  <si>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</si>
  <si>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</si>
  <si>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3.</t>
  </si>
  <si>
    <t>Przebudowa i budowa drogi powiatowej nr 1711Z na odcinku Zieleniewo-Kunowo-Skalin- Rondo Golczewo</t>
  </si>
  <si>
    <t>Wykonanie dokumentacji projektowej na odcinku Zieleniewo-Kunowo-Skalin- Rondo Golczewo</t>
  </si>
  <si>
    <t>4.</t>
  </si>
  <si>
    <t xml:space="preserve">Przebudowa Alei Dębowej w Stargardzie Szczecinskim - dokumentacja projektowa </t>
  </si>
  <si>
    <t>5.</t>
  </si>
  <si>
    <t>Inwestycje drogowe we współpracy z gminami</t>
  </si>
  <si>
    <t>Zakupy środków trwałych dla  Powiatowego Ośrodka Dokumentacji Geodezyjnej i Kartograficznej w Stargardzie Szczecińskim -  dwóch zestawów komputerowych</t>
  </si>
  <si>
    <t>Powiatowy Ośrodek Dokumentacji Geodezyjnej                                      i Katograficznej w Stargardzie Szczecinskim</t>
  </si>
  <si>
    <t>Starostwa powiatowe</t>
  </si>
  <si>
    <t>Zakupy środków trwałych dla  Starostwa Powiatowego w Stargardzie Szczecińskim - samochodu osobowego</t>
  </si>
  <si>
    <t>Starostwo Powiatowe                               w Stargardzie Szczecińskim</t>
  </si>
  <si>
    <t>Zakupy środków trwałych dla  Komendy Powiatowej Straży Pożarnej w Stargardzie Szczecińskim - zakup osobowego pożarniczego samochodu operacyjnego</t>
  </si>
  <si>
    <t>Komenda Powiatowa Państwowej Straży Pożarnej w Stargardzie Szczecińskim</t>
  </si>
  <si>
    <t>Oświata i wychowanie</t>
  </si>
  <si>
    <t xml:space="preserve">Modernizacja pomieszczeń Zespołu Szkół Specjalnych - wydzielenie sali do zajęć rehabilitacyjnych z części korytarza </t>
  </si>
  <si>
    <t>Zespół Szkół Specjalnych</t>
  </si>
  <si>
    <t>Zakup środków trwałych dla Centrum Kształcenia Praktycznego w Stargardzie Szczecińskim - zakup samochodu dostawczego</t>
  </si>
  <si>
    <t>Centrum Kształcenia Praktycznego                               w Stargardzie Szczecińskim</t>
  </si>
  <si>
    <t>Modernizacja budynku Zespołu Szkół nr 2 na osiedlu Zachód 15 A w Stargardzie Szczecinskim - etap "Termomodernizacja budynku"</t>
  </si>
  <si>
    <t>Zespół Szkół Nr 2                             w Stargardzie Szczecińskim</t>
  </si>
  <si>
    <t>Pawilon położniczo-ginekologiczny                                  i modernizacja szpitala w Stargardzie Szczecińskim - etap trzeci</t>
  </si>
  <si>
    <t>Starostwo Powiatowe                     w Stargardzie Szczecińskim</t>
  </si>
  <si>
    <t>Pomoc społeczna</t>
  </si>
  <si>
    <t>Nabycie nieruchomości zabudowanej obiektem mieszkalnym oraz adaptacja obiektu na potrzeby Domu Dziecka nr 2 w Stargardzie Szczecńskim  - przystosowanie obiektu do potrzeb standaryzacji wraz z wyposażeniem obiektu</t>
  </si>
  <si>
    <t>Dom Dziecka Nr 2                              w Stargardzie Szczecińskim</t>
  </si>
  <si>
    <t>Wkład partycypacyjny w kosztach budowy "mieszkania rodzinkowego" dla Domu Dziecka                 Nr 2 w Stargardzie Szczecińskim</t>
  </si>
  <si>
    <t>Razem</t>
  </si>
  <si>
    <t xml:space="preserve"> </t>
  </si>
  <si>
    <t>DOTACJE NA INWESTYCJE</t>
  </si>
  <si>
    <t>Budowa nowej siedziby Komendy Powiatowej Policji w Stargardzie Szczecińskim - Etap I - Opracowanie dokumentacji projektowej.</t>
  </si>
  <si>
    <t>Dotacja dla  SP ZZOZ w Stargardzie Szczecińskim na inwestycje i zakupy inwestycyjne</t>
  </si>
  <si>
    <t>OGÓŁEM WYDATKI MAJĄTKOWE</t>
  </si>
  <si>
    <t>6.</t>
  </si>
  <si>
    <t>Przebudowa drogi nr 1701Z Reptowo-Kobylanka</t>
  </si>
  <si>
    <t>Przebudowa chodników wraz z remontem nawierzchni jezdni ul. B. Chrobrego w Kobylance - Przebudowa dodatkowych zjazdów</t>
  </si>
  <si>
    <t>Łączne koszty zadania</t>
  </si>
  <si>
    <t>Zarząd Dróg Powiatowych</t>
  </si>
  <si>
    <t>600</t>
  </si>
  <si>
    <t>60014</t>
  </si>
  <si>
    <t>Drogi publiczne powiatowe</t>
  </si>
  <si>
    <t>6050</t>
  </si>
  <si>
    <t>Wydatki inwestycyjne jednostek budżetowych</t>
  </si>
  <si>
    <t>(W PEŁNEJ SZCZEGÓŁOWOŚCI KLASYFIKACJI BUDŻETOWEJ ORAZ   Z PODZIAŁEM NA WYODRĘBNIONE                                                                                                                               JEDNOSTKI ORGANIZACYJNE POWIATU)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</si>
</sst>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147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84">
      <alignment/>
      <protection/>
    </xf>
    <xf numFmtId="0" fontId="5" fillId="0" borderId="0" xfId="84" applyFont="1" applyAlignment="1">
      <alignment horizontal="center"/>
      <protection/>
    </xf>
    <xf numFmtId="0" fontId="8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49" fontId="3" fillId="10" borderId="10" xfId="95" applyNumberFormat="1" applyFont="1" applyFill="1" applyBorder="1" applyAlignment="1">
      <alignment horizontal="center" vertical="center"/>
      <protection/>
    </xf>
    <xf numFmtId="3" fontId="3" fillId="10" borderId="10" xfId="95" applyNumberFormat="1" applyFont="1" applyFill="1" applyBorder="1" applyAlignment="1">
      <alignment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3" fontId="7" fillId="0" borderId="0" xfId="84" applyNumberFormat="1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right" vertical="center"/>
      <protection/>
    </xf>
    <xf numFmtId="0" fontId="7" fillId="10" borderId="10" xfId="84" applyFont="1" applyFill="1" applyBorder="1" applyAlignment="1">
      <alignment horizontal="right" vertical="center"/>
      <protection/>
    </xf>
    <xf numFmtId="3" fontId="7" fillId="10" borderId="10" xfId="84" applyNumberFormat="1" applyFont="1" applyFill="1" applyBorder="1" applyAlignment="1">
      <alignment horizontal="right" vertical="center"/>
      <protection/>
    </xf>
    <xf numFmtId="3" fontId="12" fillId="35" borderId="10" xfId="84" applyNumberFormat="1" applyFont="1" applyFill="1" applyBorder="1" applyAlignment="1">
      <alignment horizontal="right" vertical="center"/>
      <protection/>
    </xf>
    <xf numFmtId="3" fontId="12" fillId="0" borderId="10" xfId="84" applyNumberFormat="1" applyFont="1" applyBorder="1" applyAlignment="1">
      <alignment horizontal="right" vertical="center"/>
      <protection/>
    </xf>
    <xf numFmtId="0" fontId="12" fillId="0" borderId="10" xfId="84" applyFont="1" applyBorder="1" applyAlignment="1">
      <alignment horizontal="center" vertical="center"/>
      <protection/>
    </xf>
    <xf numFmtId="0" fontId="12" fillId="35" borderId="10" xfId="84" applyFont="1" applyFill="1" applyBorder="1" applyAlignment="1">
      <alignment horizontal="right" vertical="center"/>
      <protection/>
    </xf>
    <xf numFmtId="0" fontId="62" fillId="0" borderId="10" xfId="84" applyFont="1" applyBorder="1">
      <alignment/>
      <protection/>
    </xf>
    <xf numFmtId="0" fontId="0" fillId="0" borderId="0" xfId="84" applyAlignment="1">
      <alignment horizontal="center" vertical="center"/>
      <protection/>
    </xf>
    <xf numFmtId="0" fontId="62" fillId="0" borderId="10" xfId="84" applyFont="1" applyBorder="1" applyAlignment="1">
      <alignment horizontal="center" vertical="center"/>
      <protection/>
    </xf>
    <xf numFmtId="3" fontId="12" fillId="0" borderId="10" xfId="84" applyNumberFormat="1" applyFont="1" applyFill="1" applyBorder="1" applyAlignment="1">
      <alignment horizontal="right" vertical="center"/>
      <protection/>
    </xf>
    <xf numFmtId="0" fontId="63" fillId="0" borderId="0" xfId="84" applyFont="1">
      <alignment/>
      <protection/>
    </xf>
    <xf numFmtId="0" fontId="3" fillId="10" borderId="10" xfId="95" applyFont="1" applyFill="1" applyBorder="1" applyAlignment="1">
      <alignment vertical="center"/>
      <protection/>
    </xf>
    <xf numFmtId="0" fontId="64" fillId="0" borderId="0" xfId="84" applyFont="1">
      <alignment/>
      <protection/>
    </xf>
    <xf numFmtId="0" fontId="15" fillId="36" borderId="10" xfId="96" applyFont="1" applyFill="1" applyBorder="1" applyAlignment="1">
      <alignment horizontal="left" vertical="center"/>
      <protection/>
    </xf>
    <xf numFmtId="49" fontId="2" fillId="0" borderId="10" xfId="96" applyNumberFormat="1" applyFont="1" applyBorder="1" applyAlignment="1">
      <alignment vertical="center"/>
      <protection/>
    </xf>
    <xf numFmtId="49" fontId="2" fillId="0" borderId="10" xfId="96" applyNumberFormat="1" applyFont="1" applyBorder="1" applyAlignment="1">
      <alignment vertical="center" wrapText="1"/>
      <protection/>
    </xf>
    <xf numFmtId="49" fontId="3" fillId="36" borderId="10" xfId="96" applyNumberFormat="1" applyFont="1" applyFill="1" applyBorder="1" applyAlignment="1">
      <alignment horizontal="left" vertical="center"/>
      <protection/>
    </xf>
    <xf numFmtId="0" fontId="15" fillId="37" borderId="10" xfId="96" applyFont="1" applyFill="1" applyBorder="1" applyAlignment="1">
      <alignment horizontal="right" vertical="center"/>
      <protection/>
    </xf>
    <xf numFmtId="3" fontId="65" fillId="36" borderId="10" xfId="84" applyNumberFormat="1" applyFont="1" applyFill="1" applyBorder="1">
      <alignment/>
      <protection/>
    </xf>
    <xf numFmtId="3" fontId="62" fillId="0" borderId="10" xfId="84" applyNumberFormat="1" applyFont="1" applyBorder="1" applyAlignment="1">
      <alignment vertical="center"/>
      <protection/>
    </xf>
    <xf numFmtId="3" fontId="65" fillId="36" borderId="10" xfId="84" applyNumberFormat="1" applyFont="1" applyFill="1" applyBorder="1" applyAlignment="1">
      <alignment vertical="center"/>
      <protection/>
    </xf>
    <xf numFmtId="3" fontId="65" fillId="37" borderId="10" xfId="84" applyNumberFormat="1" applyFont="1" applyFill="1" applyBorder="1" applyAlignment="1">
      <alignment vertical="center"/>
      <protection/>
    </xf>
    <xf numFmtId="0" fontId="62" fillId="0" borderId="0" xfId="84" applyFont="1" applyBorder="1">
      <alignment/>
      <protection/>
    </xf>
    <xf numFmtId="0" fontId="62" fillId="0" borderId="0" xfId="84" applyFont="1" applyBorder="1" applyAlignment="1">
      <alignment horizontal="center" vertical="center"/>
      <protection/>
    </xf>
    <xf numFmtId="3" fontId="65" fillId="0" borderId="0" xfId="84" applyNumberFormat="1" applyFont="1" applyFill="1" applyBorder="1">
      <alignment/>
      <protection/>
    </xf>
    <xf numFmtId="3" fontId="65" fillId="0" borderId="0" xfId="84" applyNumberFormat="1" applyFont="1" applyFill="1" applyBorder="1" applyAlignment="1">
      <alignment horizontal="center"/>
      <protection/>
    </xf>
    <xf numFmtId="0" fontId="12" fillId="0" borderId="10" xfId="84" applyFont="1" applyFill="1" applyBorder="1" applyAlignment="1">
      <alignment horizontal="right" vertical="center"/>
      <protection/>
    </xf>
    <xf numFmtId="3" fontId="62" fillId="0" borderId="10" xfId="84" applyNumberFormat="1" applyFont="1" applyFill="1" applyBorder="1">
      <alignment/>
      <protection/>
    </xf>
    <xf numFmtId="3" fontId="3" fillId="0" borderId="10" xfId="95" applyNumberFormat="1" applyFont="1" applyFill="1" applyBorder="1" applyAlignment="1">
      <alignment horizontal="right"/>
      <protection/>
    </xf>
    <xf numFmtId="0" fontId="62" fillId="0" borderId="10" xfId="0" applyFont="1" applyBorder="1" applyAlignment="1">
      <alignment vertical="center"/>
    </xf>
    <xf numFmtId="49" fontId="62" fillId="0" borderId="10" xfId="96" applyNumberFormat="1" applyFont="1" applyBorder="1" applyAlignment="1">
      <alignment vertical="center" wrapText="1"/>
      <protection/>
    </xf>
    <xf numFmtId="49" fontId="62" fillId="0" borderId="10" xfId="96" applyNumberFormat="1" applyFont="1" applyBorder="1" applyAlignment="1">
      <alignment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0" fillId="0" borderId="0" xfId="84" applyAlignment="1">
      <alignment vertical="center"/>
      <protection/>
    </xf>
    <xf numFmtId="49" fontId="7" fillId="10" borderId="10" xfId="84" applyNumberFormat="1" applyFont="1" applyFill="1" applyBorder="1" applyAlignment="1">
      <alignment horizontal="right" vertical="center"/>
      <protection/>
    </xf>
    <xf numFmtId="0" fontId="65" fillId="0" borderId="0" xfId="84" applyFont="1" applyFill="1" applyBorder="1" applyAlignment="1">
      <alignment horizontal="right" vertical="center"/>
      <protection/>
    </xf>
    <xf numFmtId="0" fontId="0" fillId="0" borderId="0" xfId="84" applyFont="1" applyAlignment="1">
      <alignment horizontal="center" vertical="center"/>
      <protection/>
    </xf>
    <xf numFmtId="0" fontId="7" fillId="0" borderId="0" xfId="84" applyFont="1" applyBorder="1" applyAlignment="1">
      <alignment horizontal="right" vertical="center"/>
      <protection/>
    </xf>
    <xf numFmtId="0" fontId="0" fillId="0" borderId="10" xfId="84" applyFont="1" applyBorder="1">
      <alignment/>
      <protection/>
    </xf>
    <xf numFmtId="0" fontId="0" fillId="0" borderId="10" xfId="84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left" vertical="center" wrapText="1"/>
    </xf>
    <xf numFmtId="0" fontId="0" fillId="0" borderId="10" xfId="84" applyFont="1" applyBorder="1" applyAlignment="1">
      <alignment vertical="center"/>
      <protection/>
    </xf>
    <xf numFmtId="0" fontId="16" fillId="33" borderId="0" xfId="106" applyFont="1" applyFill="1" applyBorder="1" applyAlignment="1">
      <alignment vertical="center"/>
      <protection/>
    </xf>
    <xf numFmtId="0" fontId="4" fillId="0" borderId="0" xfId="106">
      <alignment/>
      <protection/>
    </xf>
    <xf numFmtId="0" fontId="17" fillId="38" borderId="10" xfId="106" applyFont="1" applyFill="1" applyBorder="1" applyAlignment="1">
      <alignment horizontal="center" vertical="center" wrapText="1"/>
      <protection/>
    </xf>
    <xf numFmtId="0" fontId="18" fillId="0" borderId="10" xfId="106" applyFont="1" applyBorder="1" applyAlignment="1">
      <alignment horizontal="center" vertical="center"/>
      <protection/>
    </xf>
    <xf numFmtId="0" fontId="14" fillId="0" borderId="10" xfId="106" applyFont="1" applyBorder="1" applyAlignment="1">
      <alignment horizontal="center" vertical="center"/>
      <protection/>
    </xf>
    <xf numFmtId="0" fontId="19" fillId="0" borderId="0" xfId="106" applyFont="1">
      <alignment/>
      <protection/>
    </xf>
    <xf numFmtId="0" fontId="3" fillId="10" borderId="10" xfId="106" applyFont="1" applyFill="1" applyBorder="1" applyAlignment="1">
      <alignment horizontal="center" vertical="center"/>
      <protection/>
    </xf>
    <xf numFmtId="3" fontId="3" fillId="10" borderId="10" xfId="106" applyNumberFormat="1" applyFont="1" applyFill="1" applyBorder="1" applyAlignment="1">
      <alignment horizontal="right" vertical="center"/>
      <protection/>
    </xf>
    <xf numFmtId="3" fontId="20" fillId="10" borderId="10" xfId="106" applyNumberFormat="1" applyFont="1" applyFill="1" applyBorder="1" applyAlignment="1">
      <alignment horizontal="center" vertical="center"/>
      <protection/>
    </xf>
    <xf numFmtId="0" fontId="2" fillId="35" borderId="10" xfId="106" applyFont="1" applyFill="1" applyBorder="1" applyAlignment="1">
      <alignment horizontal="center" vertical="center" wrapText="1"/>
      <protection/>
    </xf>
    <xf numFmtId="0" fontId="2" fillId="35" borderId="10" xfId="106" applyFont="1" applyFill="1" applyBorder="1" applyAlignment="1">
      <alignment vertical="center" wrapText="1"/>
      <protection/>
    </xf>
    <xf numFmtId="3" fontId="2" fillId="35" borderId="10" xfId="106" applyNumberFormat="1" applyFont="1" applyFill="1" applyBorder="1" applyAlignment="1">
      <alignment vertical="center" wrapText="1"/>
      <protection/>
    </xf>
    <xf numFmtId="0" fontId="17" fillId="35" borderId="10" xfId="106" applyFont="1" applyFill="1" applyBorder="1" applyAlignment="1">
      <alignment horizontal="left" vertical="center" wrapText="1"/>
      <protection/>
    </xf>
    <xf numFmtId="0" fontId="2" fillId="0" borderId="10" xfId="106" applyFont="1" applyFill="1" applyBorder="1" applyAlignment="1">
      <alignment horizontal="center" vertical="center" wrapText="1"/>
      <protection/>
    </xf>
    <xf numFmtId="0" fontId="2" fillId="0" borderId="10" xfId="106" applyFont="1" applyFill="1" applyBorder="1" applyAlignment="1">
      <alignment vertical="center" wrapText="1"/>
      <protection/>
    </xf>
    <xf numFmtId="3" fontId="2" fillId="0" borderId="10" xfId="106" applyNumberFormat="1" applyFont="1" applyFill="1" applyBorder="1" applyAlignment="1">
      <alignment vertical="center" wrapText="1"/>
      <protection/>
    </xf>
    <xf numFmtId="3" fontId="2" fillId="0" borderId="10" xfId="106" applyNumberFormat="1" applyFont="1" applyFill="1" applyBorder="1" applyAlignment="1">
      <alignment horizontal="right" vertical="center" wrapText="1"/>
      <protection/>
    </xf>
    <xf numFmtId="3" fontId="2" fillId="35" borderId="10" xfId="106" applyNumberFormat="1" applyFont="1" applyFill="1" applyBorder="1" applyAlignment="1">
      <alignment horizontal="right" vertical="center" wrapText="1"/>
      <protection/>
    </xf>
    <xf numFmtId="0" fontId="17" fillId="0" borderId="10" xfId="106" applyFont="1" applyFill="1" applyBorder="1" applyAlignment="1">
      <alignment horizontal="left" vertical="center" wrapText="1"/>
      <protection/>
    </xf>
    <xf numFmtId="0" fontId="21" fillId="35" borderId="10" xfId="106" applyFont="1" applyFill="1" applyBorder="1" applyAlignment="1">
      <alignment horizontal="center" vertical="center" wrapText="1"/>
      <protection/>
    </xf>
    <xf numFmtId="0" fontId="2" fillId="0" borderId="10" xfId="106" applyFont="1" applyBorder="1" applyAlignment="1">
      <alignment horizontal="center" vertical="center" wrapText="1"/>
      <protection/>
    </xf>
    <xf numFmtId="3" fontId="2" fillId="0" borderId="10" xfId="106" applyNumberFormat="1" applyFont="1" applyBorder="1" applyAlignment="1">
      <alignment vertical="center" wrapText="1"/>
      <protection/>
    </xf>
    <xf numFmtId="3" fontId="2" fillId="0" borderId="10" xfId="106" applyNumberFormat="1" applyFont="1" applyBorder="1" applyAlignment="1">
      <alignment horizontal="right" vertical="center" wrapText="1"/>
      <protection/>
    </xf>
    <xf numFmtId="0" fontId="3" fillId="10" borderId="10" xfId="106" applyFont="1" applyFill="1" applyBorder="1" applyAlignment="1">
      <alignment horizontal="center" vertical="center" wrapText="1"/>
      <protection/>
    </xf>
    <xf numFmtId="0" fontId="3" fillId="10" borderId="10" xfId="106" applyFont="1" applyFill="1" applyBorder="1" applyAlignment="1">
      <alignment vertical="center" wrapText="1"/>
      <protection/>
    </xf>
    <xf numFmtId="3" fontId="3" fillId="10" borderId="10" xfId="106" applyNumberFormat="1" applyFont="1" applyFill="1" applyBorder="1" applyAlignment="1">
      <alignment vertical="center" wrapText="1"/>
      <protection/>
    </xf>
    <xf numFmtId="0" fontId="20" fillId="10" borderId="10" xfId="106" applyFont="1" applyFill="1" applyBorder="1" applyAlignment="1">
      <alignment vertical="center" wrapText="1"/>
      <protection/>
    </xf>
    <xf numFmtId="0" fontId="17" fillId="33" borderId="10" xfId="106" applyFont="1" applyFill="1" applyBorder="1" applyAlignment="1">
      <alignment vertical="center" wrapText="1"/>
      <protection/>
    </xf>
    <xf numFmtId="0" fontId="15" fillId="0" borderId="0" xfId="106" applyFont="1">
      <alignment/>
      <protection/>
    </xf>
    <xf numFmtId="0" fontId="21" fillId="10" borderId="10" xfId="106" applyFont="1" applyFill="1" applyBorder="1" applyAlignment="1">
      <alignment horizontal="center" vertical="center" wrapText="1"/>
      <protection/>
    </xf>
    <xf numFmtId="0" fontId="21" fillId="10" borderId="10" xfId="106" applyFont="1" applyFill="1" applyBorder="1" applyAlignment="1">
      <alignment vertical="center" wrapText="1"/>
      <protection/>
    </xf>
    <xf numFmtId="3" fontId="21" fillId="10" borderId="10" xfId="106" applyNumberFormat="1" applyFont="1" applyFill="1" applyBorder="1" applyAlignment="1">
      <alignment vertical="center" wrapText="1"/>
      <protection/>
    </xf>
    <xf numFmtId="0" fontId="22" fillId="10" borderId="10" xfId="106" applyFont="1" applyFill="1" applyBorder="1" applyAlignment="1">
      <alignment vertical="center" wrapText="1"/>
      <protection/>
    </xf>
    <xf numFmtId="0" fontId="17" fillId="35" borderId="10" xfId="106" applyFont="1" applyFill="1" applyBorder="1" applyAlignment="1">
      <alignment vertical="center" wrapText="1"/>
      <protection/>
    </xf>
    <xf numFmtId="0" fontId="4" fillId="0" borderId="0" xfId="106" applyFont="1">
      <alignment/>
      <protection/>
    </xf>
    <xf numFmtId="0" fontId="2" fillId="0" borderId="10" xfId="106" applyNumberFormat="1" applyFont="1" applyFill="1" applyBorder="1" applyAlignment="1">
      <alignment horizontal="left" vertical="center" wrapText="1"/>
      <protection/>
    </xf>
    <xf numFmtId="0" fontId="17" fillId="0" borderId="10" xfId="106" applyFont="1" applyFill="1" applyBorder="1" applyAlignment="1">
      <alignment vertical="center" wrapText="1"/>
      <protection/>
    </xf>
    <xf numFmtId="3" fontId="22" fillId="0" borderId="10" xfId="106" applyNumberFormat="1" applyFont="1" applyFill="1" applyBorder="1" applyAlignment="1">
      <alignment vertical="center" wrapText="1"/>
      <protection/>
    </xf>
    <xf numFmtId="0" fontId="20" fillId="33" borderId="10" xfId="106" applyFont="1" applyFill="1" applyBorder="1" applyAlignment="1">
      <alignment horizontal="center" vertical="center" wrapText="1"/>
      <protection/>
    </xf>
    <xf numFmtId="3" fontId="20" fillId="33" borderId="10" xfId="106" applyNumberFormat="1" applyFont="1" applyFill="1" applyBorder="1" applyAlignment="1">
      <alignment vertical="center" wrapText="1"/>
      <protection/>
    </xf>
    <xf numFmtId="0" fontId="2" fillId="0" borderId="10" xfId="106" applyFont="1" applyFill="1" applyBorder="1" applyAlignment="1">
      <alignment horizontal="center" vertical="center"/>
      <protection/>
    </xf>
    <xf numFmtId="0" fontId="18" fillId="33" borderId="10" xfId="106" applyFont="1" applyFill="1" applyBorder="1" applyAlignment="1">
      <alignment horizontal="center" vertical="center" wrapText="1"/>
      <protection/>
    </xf>
    <xf numFmtId="0" fontId="2" fillId="0" borderId="11" xfId="131" applyFont="1" applyBorder="1" applyAlignment="1">
      <alignment vertical="center" wrapText="1"/>
      <protection/>
    </xf>
    <xf numFmtId="3" fontId="4" fillId="0" borderId="10" xfId="106" applyNumberFormat="1" applyFont="1" applyBorder="1" applyAlignment="1">
      <alignment vertical="center"/>
      <protection/>
    </xf>
    <xf numFmtId="3" fontId="18" fillId="35" borderId="10" xfId="106" applyNumberFormat="1" applyFont="1" applyFill="1" applyBorder="1" applyAlignment="1">
      <alignment vertical="center" wrapText="1"/>
      <protection/>
    </xf>
    <xf numFmtId="0" fontId="2" fillId="0" borderId="10" xfId="96" applyFont="1" applyFill="1" applyBorder="1" applyAlignment="1">
      <alignment horizontal="left" vertical="center" wrapText="1"/>
      <protection/>
    </xf>
    <xf numFmtId="3" fontId="4" fillId="0" borderId="10" xfId="106" applyNumberFormat="1" applyFont="1" applyFill="1" applyBorder="1" applyAlignment="1">
      <alignment vertical="center"/>
      <protection/>
    </xf>
    <xf numFmtId="3" fontId="18" fillId="0" borderId="10" xfId="106" applyNumberFormat="1" applyFont="1" applyFill="1" applyBorder="1" applyAlignment="1">
      <alignment vertical="center" wrapText="1"/>
      <protection/>
    </xf>
    <xf numFmtId="3" fontId="25" fillId="36" borderId="10" xfId="106" applyNumberFormat="1" applyFont="1" applyFill="1" applyBorder="1" applyAlignment="1">
      <alignment vertical="center"/>
      <protection/>
    </xf>
    <xf numFmtId="0" fontId="4" fillId="0" borderId="10" xfId="106" applyBorder="1">
      <alignment/>
      <protection/>
    </xf>
    <xf numFmtId="3" fontId="26" fillId="39" borderId="10" xfId="106" applyNumberFormat="1" applyFont="1" applyFill="1" applyBorder="1" applyAlignment="1">
      <alignment vertical="center"/>
      <protection/>
    </xf>
    <xf numFmtId="0" fontId="26" fillId="39" borderId="10" xfId="106" applyFont="1" applyFill="1" applyBorder="1" applyAlignment="1">
      <alignment vertical="center"/>
      <protection/>
    </xf>
    <xf numFmtId="0" fontId="4" fillId="0" borderId="0" xfId="106" applyFill="1">
      <alignment/>
      <protection/>
    </xf>
    <xf numFmtId="0" fontId="3" fillId="0" borderId="10" xfId="95" applyFont="1" applyFill="1" applyBorder="1" applyAlignment="1">
      <alignment horizontal="center" vertical="center"/>
      <protection/>
    </xf>
    <xf numFmtId="0" fontId="14" fillId="34" borderId="10" xfId="95" applyFont="1" applyFill="1" applyBorder="1" applyAlignment="1">
      <alignment horizontal="center" vertical="center"/>
      <protection/>
    </xf>
    <xf numFmtId="0" fontId="13" fillId="0" borderId="0" xfId="84" applyFont="1" applyAlignment="1">
      <alignment horizontal="center" vertical="center"/>
      <protection/>
    </xf>
    <xf numFmtId="0" fontId="6" fillId="0" borderId="0" xfId="84" applyFont="1" applyAlignment="1">
      <alignment horizontal="center" wrapText="1"/>
      <protection/>
    </xf>
    <xf numFmtId="0" fontId="3" fillId="34" borderId="10" xfId="95" applyFont="1" applyFill="1" applyBorder="1" applyAlignment="1">
      <alignment horizontal="center" vertical="center"/>
      <protection/>
    </xf>
    <xf numFmtId="3" fontId="64" fillId="0" borderId="12" xfId="84" applyNumberFormat="1" applyFont="1" applyBorder="1" applyAlignment="1">
      <alignment horizontal="center"/>
      <protection/>
    </xf>
    <xf numFmtId="0" fontId="64" fillId="0" borderId="13" xfId="84" applyFont="1" applyBorder="1" applyAlignment="1">
      <alignment horizontal="center"/>
      <protection/>
    </xf>
    <xf numFmtId="0" fontId="7" fillId="0" borderId="10" xfId="84" applyFont="1" applyBorder="1" applyAlignment="1">
      <alignment horizontal="right" vertical="center"/>
      <protection/>
    </xf>
    <xf numFmtId="3" fontId="7" fillId="0" borderId="10" xfId="84" applyNumberFormat="1" applyFont="1" applyBorder="1" applyAlignment="1">
      <alignment horizontal="center" vertical="center"/>
      <protection/>
    </xf>
    <xf numFmtId="0" fontId="62" fillId="0" borderId="10" xfId="84" applyFont="1" applyBorder="1" applyAlignment="1">
      <alignment horizontal="center"/>
      <protection/>
    </xf>
    <xf numFmtId="3" fontId="12" fillId="0" borderId="10" xfId="84" applyNumberFormat="1" applyFont="1" applyBorder="1" applyAlignment="1">
      <alignment horizontal="center" vertical="center"/>
      <protection/>
    </xf>
    <xf numFmtId="3" fontId="1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4" fillId="0" borderId="14" xfId="84" applyFont="1" applyBorder="1" applyAlignment="1">
      <alignment horizontal="center" vertical="center"/>
      <protection/>
    </xf>
    <xf numFmtId="0" fontId="16" fillId="4" borderId="12" xfId="106" applyFont="1" applyFill="1" applyBorder="1" applyAlignment="1">
      <alignment horizontal="center" vertical="center"/>
      <protection/>
    </xf>
    <xf numFmtId="0" fontId="16" fillId="4" borderId="15" xfId="106" applyFont="1" applyFill="1" applyBorder="1" applyAlignment="1">
      <alignment horizontal="center" vertical="center"/>
      <protection/>
    </xf>
    <xf numFmtId="0" fontId="16" fillId="4" borderId="13" xfId="106" applyFont="1" applyFill="1" applyBorder="1" applyAlignment="1">
      <alignment horizontal="center" vertical="center"/>
      <protection/>
    </xf>
    <xf numFmtId="0" fontId="16" fillId="33" borderId="0" xfId="106" applyFont="1" applyFill="1" applyBorder="1" applyAlignment="1">
      <alignment horizontal="center" vertical="center"/>
      <protection/>
    </xf>
    <xf numFmtId="0" fontId="17" fillId="38" borderId="10" xfId="106" applyFont="1" applyFill="1" applyBorder="1" applyAlignment="1">
      <alignment horizontal="center" vertical="center"/>
      <protection/>
    </xf>
    <xf numFmtId="0" fontId="17" fillId="38" borderId="10" xfId="106" applyFont="1" applyFill="1" applyBorder="1" applyAlignment="1">
      <alignment horizontal="center" vertical="center" wrapText="1"/>
      <protection/>
    </xf>
    <xf numFmtId="0" fontId="26" fillId="39" borderId="10" xfId="106" applyFont="1" applyFill="1" applyBorder="1" applyAlignment="1">
      <alignment horizontal="right" vertical="center"/>
      <protection/>
    </xf>
    <xf numFmtId="0" fontId="16" fillId="0" borderId="10" xfId="106" applyFont="1" applyBorder="1" applyAlignment="1">
      <alignment horizontal="center" vertical="center"/>
      <protection/>
    </xf>
    <xf numFmtId="0" fontId="23" fillId="0" borderId="10" xfId="106" applyFont="1" applyBorder="1" applyAlignment="1">
      <alignment horizontal="center" vertical="center"/>
      <protection/>
    </xf>
    <xf numFmtId="0" fontId="20" fillId="0" borderId="10" xfId="106" applyFont="1" applyBorder="1" applyAlignment="1">
      <alignment horizontal="center" vertical="center"/>
      <protection/>
    </xf>
    <xf numFmtId="0" fontId="24" fillId="36" borderId="10" xfId="106" applyFont="1" applyFill="1" applyBorder="1" applyAlignment="1">
      <alignment horizontal="center" vertical="center"/>
      <protection/>
    </xf>
    <xf numFmtId="0" fontId="22" fillId="0" borderId="10" xfId="106" applyFont="1" applyFill="1" applyBorder="1" applyAlignment="1">
      <alignment horizontal="right" vertical="center" wrapText="1"/>
      <protection/>
    </xf>
    <xf numFmtId="3" fontId="26" fillId="3" borderId="12" xfId="106" applyNumberFormat="1" applyFont="1" applyFill="1" applyBorder="1" applyAlignment="1">
      <alignment horizontal="center" vertical="center"/>
      <protection/>
    </xf>
    <xf numFmtId="0" fontId="26" fillId="3" borderId="13" xfId="106" applyFont="1" applyFill="1" applyBorder="1" applyAlignment="1">
      <alignment horizontal="center" vertical="center"/>
      <protection/>
    </xf>
  </cellXfs>
  <cellStyles count="13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5 2" xfId="131"/>
    <cellStyle name="Normalny 6" xfId="132"/>
    <cellStyle name="Normalny 7" xfId="133"/>
    <cellStyle name="Normalny 8" xfId="134"/>
    <cellStyle name="Normalny 9" xfId="135"/>
    <cellStyle name="Obliczenia" xfId="136"/>
    <cellStyle name="Followed Hyperlink" xfId="137"/>
    <cellStyle name="Percent" xfId="138"/>
    <cellStyle name="Suma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Złe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pane ySplit="6" topLeftCell="A7" activePane="bottomLeft" state="frozen"/>
      <selection pane="topLeft" activeCell="G4" sqref="G4:H4"/>
      <selection pane="bottomLeft" activeCell="G4" sqref="G4:H4"/>
    </sheetView>
  </sheetViews>
  <sheetFormatPr defaultColWidth="9.140625" defaultRowHeight="15"/>
  <cols>
    <col min="1" max="1" width="5.57421875" style="1" customWidth="1"/>
    <col min="2" max="2" width="8.7109375" style="19" customWidth="1"/>
    <col min="3" max="3" width="6.421875" style="48" bestFit="1" customWidth="1"/>
    <col min="4" max="4" width="42.7109375" style="45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109" t="s">
        <v>31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9.25" customHeight="1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5">
      <c r="J3" s="2" t="s">
        <v>0</v>
      </c>
    </row>
    <row r="4" spans="1:10" ht="15">
      <c r="A4" s="111" t="s">
        <v>1</v>
      </c>
      <c r="B4" s="111" t="s">
        <v>2</v>
      </c>
      <c r="C4" s="111" t="s">
        <v>3</v>
      </c>
      <c r="D4" s="111" t="s">
        <v>4</v>
      </c>
      <c r="E4" s="111" t="s">
        <v>5</v>
      </c>
      <c r="F4" s="111"/>
      <c r="G4" s="111" t="s">
        <v>6</v>
      </c>
      <c r="H4" s="111"/>
      <c r="I4" s="111" t="s">
        <v>10</v>
      </c>
      <c r="J4" s="111"/>
    </row>
    <row r="5" spans="1:10" ht="15">
      <c r="A5" s="111"/>
      <c r="B5" s="111"/>
      <c r="C5" s="111"/>
      <c r="D5" s="111"/>
      <c r="E5" s="108" t="s">
        <v>7</v>
      </c>
      <c r="F5" s="108" t="s">
        <v>8</v>
      </c>
      <c r="G5" s="108" t="s">
        <v>7</v>
      </c>
      <c r="H5" s="108" t="s">
        <v>8</v>
      </c>
      <c r="I5" s="108" t="s">
        <v>7</v>
      </c>
      <c r="J5" s="108" t="s">
        <v>8</v>
      </c>
    </row>
    <row r="6" spans="1:10" ht="9" customHeight="1">
      <c r="A6" s="111"/>
      <c r="B6" s="111"/>
      <c r="C6" s="111"/>
      <c r="D6" s="111"/>
      <c r="E6" s="108"/>
      <c r="F6" s="108"/>
      <c r="G6" s="108"/>
      <c r="H6" s="108"/>
      <c r="I6" s="108"/>
      <c r="J6" s="108"/>
    </row>
    <row r="7" spans="1:10" ht="22.5" customHeight="1">
      <c r="A7" s="107" t="s">
        <v>93</v>
      </c>
      <c r="B7" s="107"/>
      <c r="C7" s="107"/>
      <c r="D7" s="107"/>
      <c r="E7" s="40">
        <f>E8</f>
        <v>0</v>
      </c>
      <c r="F7" s="40">
        <f aca="true" t="shared" si="0" ref="F7:J9">F8</f>
        <v>0</v>
      </c>
      <c r="G7" s="40">
        <f t="shared" si="0"/>
        <v>40000</v>
      </c>
      <c r="H7" s="40">
        <f t="shared" si="0"/>
        <v>40000</v>
      </c>
      <c r="I7" s="40">
        <f t="shared" si="0"/>
        <v>0</v>
      </c>
      <c r="J7" s="40">
        <f t="shared" si="0"/>
        <v>0</v>
      </c>
    </row>
    <row r="8" spans="1:10" s="24" customFormat="1" ht="21" customHeight="1">
      <c r="A8" s="5" t="s">
        <v>94</v>
      </c>
      <c r="B8" s="5"/>
      <c r="C8" s="5"/>
      <c r="D8" s="23" t="s">
        <v>45</v>
      </c>
      <c r="E8" s="6">
        <f>E9</f>
        <v>0</v>
      </c>
      <c r="F8" s="6">
        <f t="shared" si="0"/>
        <v>0</v>
      </c>
      <c r="G8" s="6">
        <f t="shared" si="0"/>
        <v>40000</v>
      </c>
      <c r="H8" s="6">
        <f t="shared" si="0"/>
        <v>40000</v>
      </c>
      <c r="I8" s="6">
        <f t="shared" si="0"/>
        <v>0</v>
      </c>
      <c r="J8" s="6">
        <f t="shared" si="0"/>
        <v>0</v>
      </c>
    </row>
    <row r="9" spans="1:10" s="22" customFormat="1" ht="24" customHeight="1">
      <c r="A9" s="7"/>
      <c r="B9" s="7" t="s">
        <v>95</v>
      </c>
      <c r="C9" s="7"/>
      <c r="D9" s="52" t="s">
        <v>96</v>
      </c>
      <c r="E9" s="8">
        <f>E10</f>
        <v>0</v>
      </c>
      <c r="F9" s="8">
        <f t="shared" si="0"/>
        <v>0</v>
      </c>
      <c r="G9" s="8">
        <f t="shared" si="0"/>
        <v>40000</v>
      </c>
      <c r="H9" s="8">
        <f t="shared" si="0"/>
        <v>40000</v>
      </c>
      <c r="I9" s="8">
        <f t="shared" si="0"/>
        <v>0</v>
      </c>
      <c r="J9" s="8">
        <f t="shared" si="0"/>
        <v>0</v>
      </c>
    </row>
    <row r="10" spans="1:10" s="22" customFormat="1" ht="24" customHeight="1">
      <c r="A10" s="7"/>
      <c r="B10" s="7"/>
      <c r="C10" s="7" t="s">
        <v>97</v>
      </c>
      <c r="D10" s="41" t="s">
        <v>98</v>
      </c>
      <c r="E10" s="8">
        <v>0</v>
      </c>
      <c r="F10" s="8">
        <v>0</v>
      </c>
      <c r="G10" s="8">
        <v>40000</v>
      </c>
      <c r="H10" s="8">
        <v>40000</v>
      </c>
      <c r="I10" s="8"/>
      <c r="J10" s="8"/>
    </row>
    <row r="11" spans="1:11" ht="21" customHeight="1">
      <c r="A11" s="111" t="s">
        <v>9</v>
      </c>
      <c r="B11" s="111"/>
      <c r="C11" s="111"/>
      <c r="D11" s="111"/>
      <c r="E11" s="4">
        <f aca="true" t="shared" si="1" ref="E11:J11">E7</f>
        <v>0</v>
      </c>
      <c r="F11" s="4">
        <f t="shared" si="1"/>
        <v>0</v>
      </c>
      <c r="G11" s="4">
        <f t="shared" si="1"/>
        <v>40000</v>
      </c>
      <c r="H11" s="4">
        <f t="shared" si="1"/>
        <v>40000</v>
      </c>
      <c r="I11" s="4">
        <f t="shared" si="1"/>
        <v>0</v>
      </c>
      <c r="J11" s="4">
        <f t="shared" si="1"/>
        <v>0</v>
      </c>
      <c r="K11" s="3"/>
    </row>
    <row r="12" spans="1:12" ht="17.25" customHeight="1">
      <c r="A12" s="114" t="s">
        <v>12</v>
      </c>
      <c r="B12" s="114"/>
      <c r="C12" s="114"/>
      <c r="D12" s="114"/>
      <c r="E12" s="115">
        <f>E11-F11</f>
        <v>0</v>
      </c>
      <c r="F12" s="115"/>
      <c r="G12" s="115">
        <f>G11-H11</f>
        <v>0</v>
      </c>
      <c r="H12" s="115"/>
      <c r="I12" s="115">
        <f>I11-J11</f>
        <v>0</v>
      </c>
      <c r="J12" s="115"/>
      <c r="L12" s="9"/>
    </row>
    <row r="13" spans="1:12" ht="22.5" customHeight="1">
      <c r="A13" s="49"/>
      <c r="B13" s="49"/>
      <c r="C13" s="49"/>
      <c r="D13" s="49"/>
      <c r="E13" s="10"/>
      <c r="F13" s="10"/>
      <c r="G13" s="10"/>
      <c r="H13" s="10"/>
      <c r="I13" s="10"/>
      <c r="J13" s="10"/>
      <c r="L13" s="9"/>
    </row>
    <row r="14" spans="1:12" ht="22.5" customHeight="1">
      <c r="A14" s="49"/>
      <c r="B14" s="49"/>
      <c r="C14" s="49"/>
      <c r="D14" s="49"/>
      <c r="E14" s="10"/>
      <c r="F14" s="10"/>
      <c r="G14" s="10"/>
      <c r="H14" s="10"/>
      <c r="I14" s="10"/>
      <c r="J14" s="10"/>
      <c r="L14" s="9"/>
    </row>
    <row r="15" spans="1:10" ht="15">
      <c r="A15" s="16"/>
      <c r="B15" s="16"/>
      <c r="C15" s="16"/>
      <c r="D15" s="11" t="s">
        <v>13</v>
      </c>
      <c r="E15" s="15"/>
      <c r="F15" s="15"/>
      <c r="G15" s="15"/>
      <c r="H15" s="15"/>
      <c r="I15" s="15"/>
      <c r="J15" s="15"/>
    </row>
    <row r="16" spans="1:10" s="24" customFormat="1" ht="15">
      <c r="A16" s="44"/>
      <c r="B16" s="44"/>
      <c r="C16" s="44"/>
      <c r="D16" s="12" t="s">
        <v>14</v>
      </c>
      <c r="E16" s="13">
        <f aca="true" t="shared" si="2" ref="E16:J16">E17</f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</row>
    <row r="17" spans="1:10" ht="15">
      <c r="A17" s="16"/>
      <c r="B17" s="16"/>
      <c r="C17" s="16"/>
      <c r="D17" s="38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5">
      <c r="A18" s="16"/>
      <c r="B18" s="16"/>
      <c r="C18" s="16"/>
      <c r="D18" s="12" t="s">
        <v>15</v>
      </c>
      <c r="E18" s="13">
        <f aca="true" t="shared" si="3" ref="E18:J18">E19</f>
        <v>0</v>
      </c>
      <c r="F18" s="13">
        <f t="shared" si="3"/>
        <v>0</v>
      </c>
      <c r="G18" s="13">
        <f t="shared" si="3"/>
        <v>40000</v>
      </c>
      <c r="H18" s="13">
        <f t="shared" si="3"/>
        <v>40000</v>
      </c>
      <c r="I18" s="13">
        <f t="shared" si="3"/>
        <v>0</v>
      </c>
      <c r="J18" s="13">
        <f t="shared" si="3"/>
        <v>0</v>
      </c>
    </row>
    <row r="19" spans="1:10" ht="15">
      <c r="A19" s="16"/>
      <c r="B19" s="16"/>
      <c r="C19" s="16"/>
      <c r="D19" s="17">
        <v>6050</v>
      </c>
      <c r="E19" s="14">
        <v>0</v>
      </c>
      <c r="F19" s="14">
        <v>0</v>
      </c>
      <c r="G19" s="14">
        <f>G10</f>
        <v>40000</v>
      </c>
      <c r="H19" s="14">
        <f>H10</f>
        <v>40000</v>
      </c>
      <c r="I19" s="14">
        <f>I10</f>
        <v>0</v>
      </c>
      <c r="J19" s="14">
        <f>J10</f>
        <v>0</v>
      </c>
    </row>
    <row r="20" spans="1:10" ht="15">
      <c r="A20" s="18"/>
      <c r="B20" s="20"/>
      <c r="C20" s="20"/>
      <c r="D20" s="46" t="s">
        <v>11</v>
      </c>
      <c r="E20" s="13">
        <f aca="true" t="shared" si="4" ref="E20:J20">E16+E18</f>
        <v>0</v>
      </c>
      <c r="F20" s="13">
        <f t="shared" si="4"/>
        <v>0</v>
      </c>
      <c r="G20" s="13">
        <f t="shared" si="4"/>
        <v>40000</v>
      </c>
      <c r="H20" s="13">
        <f t="shared" si="4"/>
        <v>40000</v>
      </c>
      <c r="I20" s="13">
        <f t="shared" si="4"/>
        <v>0</v>
      </c>
      <c r="J20" s="13">
        <f t="shared" si="4"/>
        <v>0</v>
      </c>
    </row>
    <row r="21" spans="1:10" ht="15">
      <c r="A21" s="116"/>
      <c r="B21" s="116"/>
      <c r="C21" s="116"/>
      <c r="D21" s="116"/>
      <c r="E21" s="117">
        <f>E20-F20</f>
        <v>0</v>
      </c>
      <c r="F21" s="118"/>
      <c r="G21" s="115">
        <f>G20-H20</f>
        <v>0</v>
      </c>
      <c r="H21" s="119"/>
      <c r="I21" s="117">
        <f>I20-J20</f>
        <v>0</v>
      </c>
      <c r="J21" s="118"/>
    </row>
    <row r="22" spans="1:10" ht="15">
      <c r="A22" s="34"/>
      <c r="B22" s="35"/>
      <c r="C22" s="35"/>
      <c r="D22" s="47"/>
      <c r="E22" s="36"/>
      <c r="F22" s="36"/>
      <c r="G22" s="37"/>
      <c r="H22" s="37"/>
      <c r="I22" s="36"/>
      <c r="J22" s="36"/>
    </row>
    <row r="23" spans="1:10" ht="26.25" customHeight="1">
      <c r="A23" s="120" t="s">
        <v>22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5">
      <c r="A24" s="50"/>
      <c r="B24" s="50"/>
      <c r="C24" s="50"/>
      <c r="D24" s="25" t="s">
        <v>16</v>
      </c>
      <c r="E24" s="30">
        <f aca="true" t="shared" si="5" ref="E24:J24">SUM(E27:E32)</f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0</v>
      </c>
      <c r="J24" s="30">
        <f t="shared" si="5"/>
        <v>0</v>
      </c>
    </row>
    <row r="25" spans="1:10" ht="15">
      <c r="A25" s="50"/>
      <c r="B25" s="50"/>
      <c r="C25" s="50"/>
      <c r="D25" s="26" t="s">
        <v>23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</row>
    <row r="26" spans="1:10" ht="15">
      <c r="A26" s="50"/>
      <c r="B26" s="50"/>
      <c r="C26" s="50"/>
      <c r="D26" s="26" t="s">
        <v>25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</row>
    <row r="27" spans="1:10" ht="15">
      <c r="A27" s="50"/>
      <c r="B27" s="50"/>
      <c r="C27" s="50"/>
      <c r="D27" s="26" t="s">
        <v>29</v>
      </c>
      <c r="E27" s="31">
        <f aca="true" t="shared" si="6" ref="E27:J27">E25+E26</f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</row>
    <row r="28" spans="1:10" ht="25.5">
      <c r="A28" s="50"/>
      <c r="B28" s="50"/>
      <c r="C28" s="50"/>
      <c r="D28" s="42" t="s">
        <v>30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1:10" ht="15">
      <c r="A29" s="50"/>
      <c r="B29" s="50"/>
      <c r="C29" s="50"/>
      <c r="D29" s="27" t="s">
        <v>17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15">
      <c r="A30" s="50"/>
      <c r="B30" s="50"/>
      <c r="C30" s="50"/>
      <c r="D30" s="43" t="s">
        <v>18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</row>
    <row r="31" spans="1:10" ht="15">
      <c r="A31" s="50"/>
      <c r="B31" s="50"/>
      <c r="C31" s="50"/>
      <c r="D31" s="26" t="s">
        <v>19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</row>
    <row r="32" spans="1:10" ht="57" customHeight="1">
      <c r="A32" s="50"/>
      <c r="B32" s="50"/>
      <c r="C32" s="50"/>
      <c r="D32" s="27" t="s">
        <v>24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</row>
    <row r="33" spans="1:10" ht="15">
      <c r="A33" s="50"/>
      <c r="B33" s="50"/>
      <c r="C33" s="50"/>
      <c r="D33" s="28" t="s">
        <v>20</v>
      </c>
      <c r="E33" s="32">
        <f aca="true" t="shared" si="7" ref="E33:J33">E19</f>
        <v>0</v>
      </c>
      <c r="F33" s="32">
        <f t="shared" si="7"/>
        <v>0</v>
      </c>
      <c r="G33" s="32">
        <f t="shared" si="7"/>
        <v>40000</v>
      </c>
      <c r="H33" s="32">
        <f t="shared" si="7"/>
        <v>40000</v>
      </c>
      <c r="I33" s="32">
        <f t="shared" si="7"/>
        <v>0</v>
      </c>
      <c r="J33" s="32">
        <f t="shared" si="7"/>
        <v>0</v>
      </c>
    </row>
    <row r="34" spans="1:10" ht="15">
      <c r="A34" s="50"/>
      <c r="B34" s="50"/>
      <c r="C34" s="50"/>
      <c r="D34" s="29" t="s">
        <v>21</v>
      </c>
      <c r="E34" s="33">
        <f aca="true" t="shared" si="8" ref="E34:J34">E24+E33</f>
        <v>0</v>
      </c>
      <c r="F34" s="33">
        <f t="shared" si="8"/>
        <v>0</v>
      </c>
      <c r="G34" s="33">
        <f t="shared" si="8"/>
        <v>40000</v>
      </c>
      <c r="H34" s="33">
        <f t="shared" si="8"/>
        <v>40000</v>
      </c>
      <c r="I34" s="33">
        <f t="shared" si="8"/>
        <v>0</v>
      </c>
      <c r="J34" s="33">
        <f t="shared" si="8"/>
        <v>0</v>
      </c>
    </row>
    <row r="35" spans="1:10" ht="15">
      <c r="A35" s="50"/>
      <c r="B35" s="51"/>
      <c r="C35" s="51"/>
      <c r="D35" s="53"/>
      <c r="E35" s="50"/>
      <c r="F35" s="50"/>
      <c r="G35" s="112">
        <f>G34-H34</f>
        <v>0</v>
      </c>
      <c r="H35" s="113"/>
      <c r="I35" s="50"/>
      <c r="J35" s="50"/>
    </row>
  </sheetData>
  <sheetProtection/>
  <mergeCells count="27">
    <mergeCell ref="G12:H12"/>
    <mergeCell ref="A21:D21"/>
    <mergeCell ref="E21:F21"/>
    <mergeCell ref="G21:H21"/>
    <mergeCell ref="A23:J23"/>
    <mergeCell ref="I21:J21"/>
    <mergeCell ref="I12:J12"/>
    <mergeCell ref="D4:D6"/>
    <mergeCell ref="G35:H35"/>
    <mergeCell ref="A12:D12"/>
    <mergeCell ref="E12:F12"/>
    <mergeCell ref="E4:F4"/>
    <mergeCell ref="J5:J6"/>
    <mergeCell ref="A11:D11"/>
    <mergeCell ref="G4:H4"/>
    <mergeCell ref="I4:J4"/>
    <mergeCell ref="E5:E6"/>
    <mergeCell ref="A7:D7"/>
    <mergeCell ref="G5:G6"/>
    <mergeCell ref="H5:H6"/>
    <mergeCell ref="I5:I6"/>
    <mergeCell ref="F5:F6"/>
    <mergeCell ref="A1:J1"/>
    <mergeCell ref="A2:J2"/>
    <mergeCell ref="A4:A6"/>
    <mergeCell ref="B4:B6"/>
    <mergeCell ref="C4:C6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do Uchwały Nr 440/11 
Zarządu Powiatu 
w Stargardzie Szczecińskim
 z dnia  17 maja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67"/>
  <sheetViews>
    <sheetView workbookViewId="0" topLeftCell="A1">
      <pane ySplit="5" topLeftCell="A18" activePane="bottomLeft" state="frozen"/>
      <selection pane="topLeft" activeCell="G4" sqref="G4:H4"/>
      <selection pane="bottomLeft" activeCell="G4" sqref="G4:J5"/>
    </sheetView>
  </sheetViews>
  <sheetFormatPr defaultColWidth="9.140625" defaultRowHeight="15"/>
  <cols>
    <col min="1" max="1" width="5.140625" style="55" customWidth="1"/>
    <col min="2" max="2" width="5.8515625" style="55" customWidth="1"/>
    <col min="3" max="3" width="6.8515625" style="55" customWidth="1"/>
    <col min="4" max="4" width="7.140625" style="55" customWidth="1"/>
    <col min="5" max="5" width="42.421875" style="55" customWidth="1"/>
    <col min="6" max="6" width="12.7109375" style="55" customWidth="1"/>
    <col min="7" max="8" width="15.421875" style="55" customWidth="1"/>
    <col min="9" max="9" width="14.7109375" style="55" customWidth="1"/>
    <col min="10" max="10" width="14.00390625" style="55" customWidth="1"/>
    <col min="11" max="11" width="22.140625" style="55" customWidth="1"/>
    <col min="12" max="16384" width="9.140625" style="55" customWidth="1"/>
  </cols>
  <sheetData>
    <row r="1" spans="1:14" ht="36.75" customHeigh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54"/>
      <c r="M1" s="54"/>
      <c r="N1" s="54"/>
    </row>
    <row r="2" spans="1:11" ht="11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33</v>
      </c>
      <c r="B3" s="125" t="s">
        <v>1</v>
      </c>
      <c r="C3" s="125" t="s">
        <v>34</v>
      </c>
      <c r="D3" s="125" t="s">
        <v>3</v>
      </c>
      <c r="E3" s="126" t="s">
        <v>35</v>
      </c>
      <c r="F3" s="126" t="s">
        <v>92</v>
      </c>
      <c r="G3" s="126" t="s">
        <v>37</v>
      </c>
      <c r="H3" s="126"/>
      <c r="I3" s="126"/>
      <c r="J3" s="126"/>
      <c r="K3" s="126" t="s">
        <v>38</v>
      </c>
    </row>
    <row r="4" spans="1:11" ht="12.75">
      <c r="A4" s="125"/>
      <c r="B4" s="125"/>
      <c r="C4" s="125"/>
      <c r="D4" s="125"/>
      <c r="E4" s="126"/>
      <c r="F4" s="126"/>
      <c r="G4" s="126" t="s">
        <v>39</v>
      </c>
      <c r="H4" s="126" t="s">
        <v>40</v>
      </c>
      <c r="I4" s="126"/>
      <c r="J4" s="126"/>
      <c r="K4" s="126"/>
    </row>
    <row r="5" spans="1:11" ht="39.75" customHeight="1">
      <c r="A5" s="125"/>
      <c r="B5" s="125"/>
      <c r="C5" s="125"/>
      <c r="D5" s="125"/>
      <c r="E5" s="126"/>
      <c r="F5" s="126"/>
      <c r="G5" s="126"/>
      <c r="H5" s="56" t="s">
        <v>41</v>
      </c>
      <c r="I5" s="56" t="s">
        <v>42</v>
      </c>
      <c r="J5" s="56" t="s">
        <v>43</v>
      </c>
      <c r="K5" s="126"/>
    </row>
    <row r="6" spans="1:11" s="59" customFormat="1" ht="15.75" customHeight="1">
      <c r="A6" s="57">
        <v>1</v>
      </c>
      <c r="B6" s="57">
        <v>2</v>
      </c>
      <c r="C6" s="57">
        <v>3</v>
      </c>
      <c r="D6" s="57">
        <v>4</v>
      </c>
      <c r="E6" s="58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</row>
    <row r="7" spans="1:11" ht="15" customHeight="1">
      <c r="A7" s="128" t="s">
        <v>44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30" customHeight="1">
      <c r="A8" s="60"/>
      <c r="B8" s="60">
        <v>600</v>
      </c>
      <c r="C8" s="60"/>
      <c r="D8" s="60"/>
      <c r="E8" s="60" t="s">
        <v>45</v>
      </c>
      <c r="F8" s="61">
        <f>F9+F13+F15+F17+F20+F18</f>
        <v>113343304</v>
      </c>
      <c r="G8" s="61">
        <f>G9+G13+G15+G17+G20+G18</f>
        <v>7945003</v>
      </c>
      <c r="H8" s="61">
        <f>H9+H13+H15+H17+H20+H18</f>
        <v>1300000</v>
      </c>
      <c r="I8" s="61">
        <f>I9+I13+I15+I17+I20+I18</f>
        <v>2833770</v>
      </c>
      <c r="J8" s="61">
        <f>J9+J13+J15+J17+J20+J18</f>
        <v>3811233</v>
      </c>
      <c r="K8" s="62"/>
    </row>
    <row r="9" spans="1:11" ht="48.75" customHeight="1">
      <c r="A9" s="63" t="s">
        <v>46</v>
      </c>
      <c r="B9" s="63">
        <v>600</v>
      </c>
      <c r="C9" s="63">
        <v>60014</v>
      </c>
      <c r="D9" s="63">
        <v>6050</v>
      </c>
      <c r="E9" s="64" t="s">
        <v>47</v>
      </c>
      <c r="F9" s="65">
        <v>41000304</v>
      </c>
      <c r="G9" s="65">
        <f>SUM(G10:G12)</f>
        <v>430000</v>
      </c>
      <c r="H9" s="65">
        <f>SUM(H10:H12)</f>
        <v>0</v>
      </c>
      <c r="I9" s="65">
        <f>SUM(I10:I12)</f>
        <v>0</v>
      </c>
      <c r="J9" s="65">
        <f>SUM(J10:J12)</f>
        <v>430000</v>
      </c>
      <c r="K9" s="66" t="s">
        <v>48</v>
      </c>
    </row>
    <row r="10" spans="1:11" ht="58.5" customHeight="1">
      <c r="A10" s="63" t="s">
        <v>49</v>
      </c>
      <c r="B10" s="63"/>
      <c r="C10" s="63"/>
      <c r="D10" s="67"/>
      <c r="E10" s="68" t="s">
        <v>50</v>
      </c>
      <c r="F10" s="69">
        <v>5040000</v>
      </c>
      <c r="G10" s="69">
        <f>SUM(H10:J10)</f>
        <v>60000</v>
      </c>
      <c r="H10" s="69">
        <v>0</v>
      </c>
      <c r="I10" s="70">
        <v>0</v>
      </c>
      <c r="J10" s="69">
        <v>60000</v>
      </c>
      <c r="K10" s="66" t="s">
        <v>48</v>
      </c>
    </row>
    <row r="11" spans="1:11" ht="30" customHeight="1">
      <c r="A11" s="63"/>
      <c r="B11" s="63"/>
      <c r="C11" s="63"/>
      <c r="D11" s="63"/>
      <c r="E11" s="64" t="s">
        <v>51</v>
      </c>
      <c r="F11" s="65">
        <f>SUM(G11)</f>
        <v>270000</v>
      </c>
      <c r="G11" s="65">
        <f>SUM(H11:J11)</f>
        <v>270000</v>
      </c>
      <c r="H11" s="65">
        <v>0</v>
      </c>
      <c r="I11" s="71">
        <v>0</v>
      </c>
      <c r="J11" s="65">
        <v>270000</v>
      </c>
      <c r="K11" s="66" t="s">
        <v>48</v>
      </c>
    </row>
    <row r="12" spans="1:11" ht="27.75" customHeight="1">
      <c r="A12" s="63"/>
      <c r="B12" s="63"/>
      <c r="C12" s="63"/>
      <c r="D12" s="63"/>
      <c r="E12" s="64" t="s">
        <v>52</v>
      </c>
      <c r="F12" s="65">
        <f>SUM(G12)</f>
        <v>100000</v>
      </c>
      <c r="G12" s="65">
        <f>SUM(H12:J12)</f>
        <v>100000</v>
      </c>
      <c r="H12" s="65">
        <v>0</v>
      </c>
      <c r="I12" s="71">
        <v>0</v>
      </c>
      <c r="J12" s="65">
        <v>100000</v>
      </c>
      <c r="K12" s="66" t="s">
        <v>48</v>
      </c>
    </row>
    <row r="13" spans="1:11" ht="52.5" customHeight="1">
      <c r="A13" s="67" t="s">
        <v>53</v>
      </c>
      <c r="B13" s="67"/>
      <c r="C13" s="67"/>
      <c r="D13" s="67">
        <v>6050</v>
      </c>
      <c r="E13" s="68" t="s">
        <v>54</v>
      </c>
      <c r="F13" s="69">
        <v>53178000</v>
      </c>
      <c r="G13" s="69">
        <f>G14</f>
        <v>6574003</v>
      </c>
      <c r="H13" s="69">
        <f>H14</f>
        <v>1300000</v>
      </c>
      <c r="I13" s="69">
        <f>I14</f>
        <v>2833770</v>
      </c>
      <c r="J13" s="69">
        <f>J14</f>
        <v>2440233</v>
      </c>
      <c r="K13" s="72" t="s">
        <v>48</v>
      </c>
    </row>
    <row r="14" spans="1:11" ht="72.75" customHeight="1">
      <c r="A14" s="63"/>
      <c r="B14" s="73"/>
      <c r="C14" s="67" t="s">
        <v>49</v>
      </c>
      <c r="D14" s="67">
        <v>6050</v>
      </c>
      <c r="E14" s="68" t="s">
        <v>55</v>
      </c>
      <c r="F14" s="69">
        <f>G14</f>
        <v>6574003</v>
      </c>
      <c r="G14" s="69">
        <f>H14+J14+I14</f>
        <v>6574003</v>
      </c>
      <c r="H14" s="69">
        <v>1300000</v>
      </c>
      <c r="I14" s="70">
        <v>2833770</v>
      </c>
      <c r="J14" s="69">
        <v>2440233</v>
      </c>
      <c r="K14" s="72" t="s">
        <v>48</v>
      </c>
    </row>
    <row r="15" spans="1:11" ht="44.25" customHeight="1">
      <c r="A15" s="74" t="s">
        <v>56</v>
      </c>
      <c r="B15" s="63"/>
      <c r="C15" s="63"/>
      <c r="D15" s="63">
        <v>6050</v>
      </c>
      <c r="E15" s="64" t="s">
        <v>57</v>
      </c>
      <c r="F15" s="75">
        <v>14000000</v>
      </c>
      <c r="G15" s="75">
        <f>G16</f>
        <v>218000</v>
      </c>
      <c r="H15" s="75">
        <f>H16</f>
        <v>0</v>
      </c>
      <c r="I15" s="75">
        <f>I16</f>
        <v>0</v>
      </c>
      <c r="J15" s="75">
        <f>J16</f>
        <v>218000</v>
      </c>
      <c r="K15" s="66" t="s">
        <v>48</v>
      </c>
    </row>
    <row r="16" spans="1:11" ht="39.75" customHeight="1">
      <c r="A16" s="74"/>
      <c r="B16" s="63"/>
      <c r="C16" s="63"/>
      <c r="D16" s="63" t="s">
        <v>49</v>
      </c>
      <c r="E16" s="64" t="s">
        <v>58</v>
      </c>
      <c r="F16" s="75">
        <f>G16</f>
        <v>218000</v>
      </c>
      <c r="G16" s="75">
        <f>H16+J16+I16</f>
        <v>218000</v>
      </c>
      <c r="H16" s="75">
        <v>0</v>
      </c>
      <c r="I16" s="76">
        <v>0</v>
      </c>
      <c r="J16" s="75">
        <v>218000</v>
      </c>
      <c r="K16" s="66" t="s">
        <v>48</v>
      </c>
    </row>
    <row r="17" spans="1:11" ht="39.75" customHeight="1">
      <c r="A17" s="74" t="s">
        <v>59</v>
      </c>
      <c r="B17" s="63"/>
      <c r="C17" s="63"/>
      <c r="D17" s="63">
        <v>6050</v>
      </c>
      <c r="E17" s="64" t="s">
        <v>60</v>
      </c>
      <c r="F17" s="75">
        <v>3200000</v>
      </c>
      <c r="G17" s="75">
        <f>H17+J17+I17</f>
        <v>58000</v>
      </c>
      <c r="H17" s="75">
        <v>0</v>
      </c>
      <c r="I17" s="76">
        <v>0</v>
      </c>
      <c r="J17" s="75">
        <v>58000</v>
      </c>
      <c r="K17" s="66" t="s">
        <v>48</v>
      </c>
    </row>
    <row r="18" spans="1:11" ht="39.75" customHeight="1">
      <c r="A18" s="74" t="s">
        <v>61</v>
      </c>
      <c r="B18" s="63"/>
      <c r="C18" s="63"/>
      <c r="D18" s="63">
        <v>6050</v>
      </c>
      <c r="E18" s="64" t="s">
        <v>90</v>
      </c>
      <c r="F18" s="75">
        <f>F19</f>
        <v>1340000</v>
      </c>
      <c r="G18" s="75">
        <f>H18+J18+I18</f>
        <v>40000</v>
      </c>
      <c r="H18" s="75">
        <f>H19</f>
        <v>0</v>
      </c>
      <c r="I18" s="75">
        <f>I19</f>
        <v>0</v>
      </c>
      <c r="J18" s="75">
        <f>J19</f>
        <v>40000</v>
      </c>
      <c r="K18" s="66"/>
    </row>
    <row r="19" spans="1:11" ht="39.75" customHeight="1">
      <c r="A19" s="74"/>
      <c r="B19" s="63"/>
      <c r="C19" s="63"/>
      <c r="D19" s="63" t="s">
        <v>49</v>
      </c>
      <c r="E19" s="64" t="s">
        <v>91</v>
      </c>
      <c r="F19" s="75">
        <v>1340000</v>
      </c>
      <c r="G19" s="75">
        <v>40000</v>
      </c>
      <c r="H19" s="75">
        <v>0</v>
      </c>
      <c r="I19" s="76">
        <v>0</v>
      </c>
      <c r="J19" s="75">
        <v>40000</v>
      </c>
      <c r="K19" s="66"/>
    </row>
    <row r="20" spans="1:11" ht="30.75" customHeight="1">
      <c r="A20" s="67" t="s">
        <v>89</v>
      </c>
      <c r="B20" s="67"/>
      <c r="C20" s="67"/>
      <c r="D20" s="67">
        <v>6050</v>
      </c>
      <c r="E20" s="68" t="s">
        <v>62</v>
      </c>
      <c r="F20" s="69">
        <v>625000</v>
      </c>
      <c r="G20" s="69">
        <f>H20+J20+I20</f>
        <v>625000</v>
      </c>
      <c r="H20" s="69">
        <v>0</v>
      </c>
      <c r="I20" s="70">
        <v>0</v>
      </c>
      <c r="J20" s="69">
        <v>625000</v>
      </c>
      <c r="K20" s="72" t="s">
        <v>48</v>
      </c>
    </row>
    <row r="21" spans="1:11" ht="23.25" customHeight="1">
      <c r="A21" s="77"/>
      <c r="B21" s="77">
        <v>710</v>
      </c>
      <c r="C21" s="77"/>
      <c r="D21" s="77"/>
      <c r="E21" s="78" t="s">
        <v>27</v>
      </c>
      <c r="F21" s="79">
        <f>SUM(F22)</f>
        <v>16000</v>
      </c>
      <c r="G21" s="79">
        <f>SUM(G22)</f>
        <v>16000</v>
      </c>
      <c r="H21" s="79">
        <f>SUM(H22)</f>
        <v>0</v>
      </c>
      <c r="I21" s="79">
        <f>SUM(I22)</f>
        <v>0</v>
      </c>
      <c r="J21" s="79">
        <f>SUM(J22)</f>
        <v>16000</v>
      </c>
      <c r="K21" s="80"/>
    </row>
    <row r="22" spans="1:11" ht="60.75" customHeight="1">
      <c r="A22" s="63" t="s">
        <v>46</v>
      </c>
      <c r="B22" s="63">
        <v>710</v>
      </c>
      <c r="C22" s="63">
        <v>71013</v>
      </c>
      <c r="D22" s="63">
        <v>6060</v>
      </c>
      <c r="E22" s="64" t="s">
        <v>63</v>
      </c>
      <c r="F22" s="65">
        <f>G22</f>
        <v>16000</v>
      </c>
      <c r="G22" s="65">
        <f>H22+J22+I22</f>
        <v>16000</v>
      </c>
      <c r="H22" s="65">
        <v>0</v>
      </c>
      <c r="I22" s="65">
        <v>0</v>
      </c>
      <c r="J22" s="65">
        <v>16000</v>
      </c>
      <c r="K22" s="81" t="s">
        <v>64</v>
      </c>
    </row>
    <row r="23" spans="1:11" ht="22.5" customHeight="1">
      <c r="A23" s="77"/>
      <c r="B23" s="77">
        <v>750</v>
      </c>
      <c r="C23" s="77"/>
      <c r="D23" s="77"/>
      <c r="E23" s="78" t="s">
        <v>65</v>
      </c>
      <c r="F23" s="79">
        <f>F24</f>
        <v>60000</v>
      </c>
      <c r="G23" s="79">
        <f>G24</f>
        <v>60000</v>
      </c>
      <c r="H23" s="79">
        <f>H24</f>
        <v>0</v>
      </c>
      <c r="I23" s="79">
        <f>I24</f>
        <v>0</v>
      </c>
      <c r="J23" s="79">
        <f>J24</f>
        <v>60000</v>
      </c>
      <c r="K23" s="78"/>
    </row>
    <row r="24" spans="1:11" ht="43.5" customHeight="1">
      <c r="A24" s="63" t="s">
        <v>46</v>
      </c>
      <c r="B24" s="63">
        <v>750</v>
      </c>
      <c r="C24" s="63">
        <v>75020</v>
      </c>
      <c r="D24" s="63">
        <v>6060</v>
      </c>
      <c r="E24" s="64" t="s">
        <v>66</v>
      </c>
      <c r="F24" s="65">
        <f>G24</f>
        <v>60000</v>
      </c>
      <c r="G24" s="65">
        <f>H24+J24+I24</f>
        <v>60000</v>
      </c>
      <c r="H24" s="65">
        <v>0</v>
      </c>
      <c r="I24" s="65">
        <v>0</v>
      </c>
      <c r="J24" s="65">
        <v>60000</v>
      </c>
      <c r="K24" s="81" t="s">
        <v>67</v>
      </c>
    </row>
    <row r="25" spans="1:11" s="82" customFormat="1" ht="33" customHeight="1">
      <c r="A25" s="77"/>
      <c r="B25" s="77">
        <v>754</v>
      </c>
      <c r="C25" s="77"/>
      <c r="D25" s="77"/>
      <c r="E25" s="78" t="s">
        <v>28</v>
      </c>
      <c r="F25" s="79">
        <f>F26</f>
        <v>70000</v>
      </c>
      <c r="G25" s="79">
        <f>G26</f>
        <v>70000</v>
      </c>
      <c r="H25" s="79">
        <f>H26</f>
        <v>0</v>
      </c>
      <c r="I25" s="79">
        <f>I26</f>
        <v>0</v>
      </c>
      <c r="J25" s="79">
        <f>J26</f>
        <v>70000</v>
      </c>
      <c r="K25" s="78"/>
    </row>
    <row r="26" spans="1:11" ht="58.5" customHeight="1">
      <c r="A26" s="63" t="s">
        <v>46</v>
      </c>
      <c r="B26" s="63">
        <v>754</v>
      </c>
      <c r="C26" s="63">
        <v>75411</v>
      </c>
      <c r="D26" s="63">
        <v>6060</v>
      </c>
      <c r="E26" s="64" t="s">
        <v>68</v>
      </c>
      <c r="F26" s="65">
        <f>SUM(G26)</f>
        <v>70000</v>
      </c>
      <c r="G26" s="65">
        <f>SUM(H26:J26)</f>
        <v>70000</v>
      </c>
      <c r="H26" s="65">
        <v>0</v>
      </c>
      <c r="I26" s="65">
        <v>0</v>
      </c>
      <c r="J26" s="65">
        <v>70000</v>
      </c>
      <c r="K26" s="81" t="s">
        <v>69</v>
      </c>
    </row>
    <row r="27" spans="1:11" ht="19.5" customHeight="1">
      <c r="A27" s="77"/>
      <c r="B27" s="83">
        <v>801</v>
      </c>
      <c r="C27" s="83"/>
      <c r="D27" s="83"/>
      <c r="E27" s="84" t="s">
        <v>70</v>
      </c>
      <c r="F27" s="85">
        <f>SUM(F28:F30)</f>
        <v>2871000</v>
      </c>
      <c r="G27" s="85">
        <f>SUM(G28:G30)</f>
        <v>2071000</v>
      </c>
      <c r="H27" s="85">
        <f>SUM(H28:H30)</f>
        <v>1000000</v>
      </c>
      <c r="I27" s="85">
        <f>SUM(I28:I30)</f>
        <v>65000</v>
      </c>
      <c r="J27" s="85">
        <f>SUM(J28:J30)</f>
        <v>1006000</v>
      </c>
      <c r="K27" s="86"/>
    </row>
    <row r="28" spans="1:11" s="88" customFormat="1" ht="48.75" customHeight="1">
      <c r="A28" s="63" t="s">
        <v>46</v>
      </c>
      <c r="B28" s="63">
        <v>801</v>
      </c>
      <c r="C28" s="63">
        <v>80111</v>
      </c>
      <c r="D28" s="63">
        <v>6050</v>
      </c>
      <c r="E28" s="64" t="s">
        <v>71</v>
      </c>
      <c r="F28" s="65">
        <f>SUM(G28)</f>
        <v>6000</v>
      </c>
      <c r="G28" s="65">
        <f>H28+J28+I28</f>
        <v>6000</v>
      </c>
      <c r="H28" s="65">
        <v>0</v>
      </c>
      <c r="I28" s="65">
        <v>0</v>
      </c>
      <c r="J28" s="65">
        <v>6000</v>
      </c>
      <c r="K28" s="87" t="s">
        <v>72</v>
      </c>
    </row>
    <row r="29" spans="1:11" ht="57" customHeight="1">
      <c r="A29" s="63" t="s">
        <v>53</v>
      </c>
      <c r="B29" s="67">
        <v>801</v>
      </c>
      <c r="C29" s="67">
        <v>80140</v>
      </c>
      <c r="D29" s="67">
        <v>6060</v>
      </c>
      <c r="E29" s="89" t="s">
        <v>73</v>
      </c>
      <c r="F29" s="69">
        <v>25000</v>
      </c>
      <c r="G29" s="69">
        <f>H29+J29+I29</f>
        <v>25000</v>
      </c>
      <c r="H29" s="69">
        <v>0</v>
      </c>
      <c r="I29" s="69">
        <v>25000</v>
      </c>
      <c r="J29" s="69">
        <v>0</v>
      </c>
      <c r="K29" s="90" t="s">
        <v>74</v>
      </c>
    </row>
    <row r="30" spans="1:11" ht="57" customHeight="1">
      <c r="A30" s="63" t="s">
        <v>56</v>
      </c>
      <c r="B30" s="67">
        <v>801</v>
      </c>
      <c r="C30" s="67">
        <v>80195</v>
      </c>
      <c r="D30" s="67">
        <v>6050</v>
      </c>
      <c r="E30" s="89" t="s">
        <v>75</v>
      </c>
      <c r="F30" s="69">
        <v>2840000</v>
      </c>
      <c r="G30" s="69">
        <f>H30+J30+I30</f>
        <v>2040000</v>
      </c>
      <c r="H30" s="69">
        <v>1000000</v>
      </c>
      <c r="I30" s="69">
        <v>40000</v>
      </c>
      <c r="J30" s="69">
        <v>1000000</v>
      </c>
      <c r="K30" s="90" t="s">
        <v>76</v>
      </c>
    </row>
    <row r="31" spans="1:11" ht="20.25" customHeight="1">
      <c r="A31" s="77"/>
      <c r="B31" s="83">
        <v>851</v>
      </c>
      <c r="C31" s="83"/>
      <c r="D31" s="83"/>
      <c r="E31" s="84" t="s">
        <v>26</v>
      </c>
      <c r="F31" s="85">
        <f>F32</f>
        <v>133038800</v>
      </c>
      <c r="G31" s="85">
        <f>G32</f>
        <v>2690000</v>
      </c>
      <c r="H31" s="85">
        <f>H32</f>
        <v>1000000</v>
      </c>
      <c r="I31" s="85">
        <f>I32</f>
        <v>350000</v>
      </c>
      <c r="J31" s="85">
        <f>J32</f>
        <v>1340000</v>
      </c>
      <c r="K31" s="86"/>
    </row>
    <row r="32" spans="1:11" ht="43.5" customHeight="1">
      <c r="A32" s="67" t="s">
        <v>46</v>
      </c>
      <c r="B32" s="67">
        <v>851</v>
      </c>
      <c r="C32" s="67">
        <v>85111</v>
      </c>
      <c r="D32" s="67">
        <v>6050</v>
      </c>
      <c r="E32" s="68" t="s">
        <v>77</v>
      </c>
      <c r="F32" s="69">
        <v>133038800</v>
      </c>
      <c r="G32" s="69">
        <f>H32+J32+I32</f>
        <v>2690000</v>
      </c>
      <c r="H32" s="69">
        <v>1000000</v>
      </c>
      <c r="I32" s="70">
        <v>350000</v>
      </c>
      <c r="J32" s="69">
        <v>1340000</v>
      </c>
      <c r="K32" s="90" t="s">
        <v>78</v>
      </c>
    </row>
    <row r="33" spans="1:11" ht="24" customHeight="1">
      <c r="A33" s="77"/>
      <c r="B33" s="77">
        <v>852</v>
      </c>
      <c r="C33" s="77"/>
      <c r="D33" s="77"/>
      <c r="E33" s="78" t="s">
        <v>79</v>
      </c>
      <c r="F33" s="79">
        <f>F34+F35</f>
        <v>1450000</v>
      </c>
      <c r="G33" s="79">
        <f>G34+G35</f>
        <v>750000</v>
      </c>
      <c r="H33" s="79">
        <f>H34+H35</f>
        <v>0</v>
      </c>
      <c r="I33" s="79">
        <f>I34+I35</f>
        <v>150000</v>
      </c>
      <c r="J33" s="79">
        <f>J34+J35</f>
        <v>600000</v>
      </c>
      <c r="K33" s="80"/>
    </row>
    <row r="34" spans="1:11" ht="66.75" customHeight="1">
      <c r="A34" s="63" t="s">
        <v>46</v>
      </c>
      <c r="B34" s="63">
        <v>852</v>
      </c>
      <c r="C34" s="63">
        <v>85201</v>
      </c>
      <c r="D34" s="63">
        <v>6050</v>
      </c>
      <c r="E34" s="64" t="s">
        <v>80</v>
      </c>
      <c r="F34" s="65">
        <v>1150000</v>
      </c>
      <c r="G34" s="65">
        <f>H34+J34+I34</f>
        <v>450000</v>
      </c>
      <c r="H34" s="65">
        <v>0</v>
      </c>
      <c r="I34" s="71">
        <v>150000</v>
      </c>
      <c r="J34" s="65">
        <v>300000</v>
      </c>
      <c r="K34" s="81" t="s">
        <v>81</v>
      </c>
    </row>
    <row r="35" spans="1:11" ht="52.5" customHeight="1">
      <c r="A35" s="63" t="s">
        <v>53</v>
      </c>
      <c r="B35" s="63">
        <v>852</v>
      </c>
      <c r="C35" s="63">
        <v>85201</v>
      </c>
      <c r="D35" s="63">
        <v>6050</v>
      </c>
      <c r="E35" s="64" t="s">
        <v>82</v>
      </c>
      <c r="F35" s="65">
        <f>G35</f>
        <v>300000</v>
      </c>
      <c r="G35" s="65">
        <f>H35+J35+I35</f>
        <v>300000</v>
      </c>
      <c r="H35" s="65">
        <v>0</v>
      </c>
      <c r="I35" s="71">
        <v>0</v>
      </c>
      <c r="J35" s="65">
        <v>300000</v>
      </c>
      <c r="K35" s="81" t="s">
        <v>67</v>
      </c>
    </row>
    <row r="36" spans="1:11" ht="24.75" customHeight="1">
      <c r="A36" s="132" t="s">
        <v>83</v>
      </c>
      <c r="B36" s="132"/>
      <c r="C36" s="132"/>
      <c r="D36" s="132"/>
      <c r="E36" s="132"/>
      <c r="F36" s="91">
        <f>F33+F31+F27+F25+F23+F21+F8</f>
        <v>250849104</v>
      </c>
      <c r="G36" s="91">
        <f>G33+G31+G27+G25+G23+G21+G8</f>
        <v>13602003</v>
      </c>
      <c r="H36" s="91">
        <f>H33+H31+H27+H25+H23+H21+H8</f>
        <v>3300000</v>
      </c>
      <c r="I36" s="91">
        <f>I33+I31+I27+I25+I23+I21+I8</f>
        <v>3398770</v>
      </c>
      <c r="J36" s="91">
        <f>J33+J31+J27+J25+J23+J21+J8</f>
        <v>6903233</v>
      </c>
      <c r="K36" s="91"/>
    </row>
    <row r="37" spans="1:11" ht="12" customHeight="1">
      <c r="A37" s="92"/>
      <c r="B37" s="92"/>
      <c r="C37" s="92"/>
      <c r="D37" s="92"/>
      <c r="E37" s="92"/>
      <c r="F37" s="93"/>
      <c r="G37" s="93"/>
      <c r="H37" s="93"/>
      <c r="I37" s="93"/>
      <c r="J37" s="93"/>
      <c r="K37" s="93"/>
    </row>
    <row r="38" spans="1:11" ht="8.25" customHeight="1">
      <c r="A38" s="129" t="s">
        <v>84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9.5" customHeight="1">
      <c r="A39" s="130" t="s">
        <v>85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12.75">
      <c r="A40" s="125" t="s">
        <v>33</v>
      </c>
      <c r="B40" s="125" t="s">
        <v>1</v>
      </c>
      <c r="C40" s="125" t="s">
        <v>34</v>
      </c>
      <c r="D40" s="125" t="s">
        <v>3</v>
      </c>
      <c r="E40" s="126" t="s">
        <v>35</v>
      </c>
      <c r="F40" s="126" t="s">
        <v>36</v>
      </c>
      <c r="G40" s="126" t="s">
        <v>37</v>
      </c>
      <c r="H40" s="126"/>
      <c r="I40" s="126"/>
      <c r="J40" s="126"/>
      <c r="K40" s="126" t="s">
        <v>38</v>
      </c>
    </row>
    <row r="41" spans="1:11" ht="12.75">
      <c r="A41" s="125"/>
      <c r="B41" s="125"/>
      <c r="C41" s="125"/>
      <c r="D41" s="125"/>
      <c r="E41" s="126"/>
      <c r="F41" s="126"/>
      <c r="G41" s="126" t="s">
        <v>39</v>
      </c>
      <c r="H41" s="126" t="s">
        <v>40</v>
      </c>
      <c r="I41" s="126"/>
      <c r="J41" s="126"/>
      <c r="K41" s="126"/>
    </row>
    <row r="42" spans="1:11" ht="33" customHeight="1">
      <c r="A42" s="125"/>
      <c r="B42" s="125"/>
      <c r="C42" s="125"/>
      <c r="D42" s="125"/>
      <c r="E42" s="126"/>
      <c r="F42" s="126"/>
      <c r="G42" s="126"/>
      <c r="H42" s="56" t="s">
        <v>41</v>
      </c>
      <c r="I42" s="56" t="s">
        <v>42</v>
      </c>
      <c r="J42" s="56" t="s">
        <v>43</v>
      </c>
      <c r="K42" s="126"/>
    </row>
    <row r="43" spans="1:11" ht="44.25" customHeight="1">
      <c r="A43" s="94" t="s">
        <v>46</v>
      </c>
      <c r="B43" s="95">
        <v>754</v>
      </c>
      <c r="C43" s="95">
        <v>75404</v>
      </c>
      <c r="D43" s="95">
        <v>6170</v>
      </c>
      <c r="E43" s="96" t="s">
        <v>86</v>
      </c>
      <c r="F43" s="97">
        <v>200000</v>
      </c>
      <c r="G43" s="98">
        <f>H43+J43+I43</f>
        <v>200000</v>
      </c>
      <c r="H43" s="97">
        <v>200000</v>
      </c>
      <c r="I43" s="97">
        <v>0</v>
      </c>
      <c r="J43" s="97">
        <v>0</v>
      </c>
      <c r="K43" s="81" t="s">
        <v>67</v>
      </c>
    </row>
    <row r="44" spans="1:11" ht="39" customHeight="1">
      <c r="A44" s="94" t="s">
        <v>53</v>
      </c>
      <c r="B44" s="94">
        <v>851</v>
      </c>
      <c r="C44" s="94">
        <v>85111</v>
      </c>
      <c r="D44" s="94">
        <v>6220</v>
      </c>
      <c r="E44" s="99" t="s">
        <v>87</v>
      </c>
      <c r="F44" s="100">
        <v>400000</v>
      </c>
      <c r="G44" s="101">
        <f>H44+J44+I44</f>
        <v>400000</v>
      </c>
      <c r="H44" s="100">
        <v>0</v>
      </c>
      <c r="I44" s="100">
        <v>400000</v>
      </c>
      <c r="J44" s="100">
        <v>0</v>
      </c>
      <c r="K44" s="90" t="s">
        <v>67</v>
      </c>
    </row>
    <row r="45" spans="1:11" ht="19.5" customHeight="1">
      <c r="A45" s="131" t="s">
        <v>83</v>
      </c>
      <c r="B45" s="131"/>
      <c r="C45" s="131"/>
      <c r="D45" s="131"/>
      <c r="E45" s="131"/>
      <c r="F45" s="102">
        <f>SUM(F43:F44)</f>
        <v>600000</v>
      </c>
      <c r="G45" s="102">
        <f>SUM(G43:G44)</f>
        <v>600000</v>
      </c>
      <c r="H45" s="102">
        <f>SUM(H43:H44)</f>
        <v>200000</v>
      </c>
      <c r="I45" s="102">
        <f>SUM(I43:I44)</f>
        <v>400000</v>
      </c>
      <c r="J45" s="102">
        <f>SUM(J43:J44)</f>
        <v>0</v>
      </c>
      <c r="K45" s="102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22.5" customHeight="1">
      <c r="A47" s="127" t="s">
        <v>44</v>
      </c>
      <c r="B47" s="127"/>
      <c r="C47" s="127"/>
      <c r="D47" s="127"/>
      <c r="E47" s="127"/>
      <c r="F47" s="104">
        <f>F36</f>
        <v>250849104</v>
      </c>
      <c r="G47" s="104">
        <f>G36</f>
        <v>13602003</v>
      </c>
      <c r="H47" s="104">
        <f>H36</f>
        <v>3300000</v>
      </c>
      <c r="I47" s="104">
        <f>I36</f>
        <v>3398770</v>
      </c>
      <c r="J47" s="104">
        <f>J36</f>
        <v>6903233</v>
      </c>
      <c r="K47" s="105"/>
    </row>
    <row r="48" spans="1:11" ht="21.75" customHeight="1">
      <c r="A48" s="127" t="s">
        <v>85</v>
      </c>
      <c r="B48" s="127"/>
      <c r="C48" s="127"/>
      <c r="D48" s="127"/>
      <c r="E48" s="127"/>
      <c r="F48" s="104">
        <f>F45</f>
        <v>600000</v>
      </c>
      <c r="G48" s="104">
        <f>G45</f>
        <v>600000</v>
      </c>
      <c r="H48" s="104">
        <f>H45</f>
        <v>200000</v>
      </c>
      <c r="I48" s="104">
        <f>I45</f>
        <v>400000</v>
      </c>
      <c r="J48" s="104">
        <f>J45</f>
        <v>0</v>
      </c>
      <c r="K48" s="105"/>
    </row>
    <row r="49" spans="1:11" ht="18.75" customHeight="1">
      <c r="A49" s="127" t="s">
        <v>88</v>
      </c>
      <c r="B49" s="127"/>
      <c r="C49" s="127"/>
      <c r="D49" s="127"/>
      <c r="E49" s="127"/>
      <c r="F49" s="104">
        <f>SUM(F47:F48)</f>
        <v>251449104</v>
      </c>
      <c r="G49" s="104">
        <f>SUM(G47:G48)</f>
        <v>14202003</v>
      </c>
      <c r="H49" s="104">
        <f>SUM(H47:H48)</f>
        <v>3500000</v>
      </c>
      <c r="I49" s="104">
        <f>SUM(I47:I48)</f>
        <v>3798770</v>
      </c>
      <c r="J49" s="104">
        <f>SUM(J47:J48)</f>
        <v>6903233</v>
      </c>
      <c r="K49" s="105"/>
    </row>
    <row r="50" spans="8:9" ht="21" customHeight="1">
      <c r="H50" s="133">
        <f>H49+I49</f>
        <v>7298770</v>
      </c>
      <c r="I50" s="134"/>
    </row>
    <row r="68" ht="12.75" customHeight="1"/>
    <row r="266" ht="12.75">
      <c r="G266" s="88"/>
    </row>
    <row r="267" spans="1:11" ht="12.7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</row>
  </sheetData>
  <sheetProtection/>
  <mergeCells count="31">
    <mergeCell ref="E40:E42"/>
    <mergeCell ref="H41:J41"/>
    <mergeCell ref="K40:K42"/>
    <mergeCell ref="G41:G42"/>
    <mergeCell ref="A40:A42"/>
    <mergeCell ref="A36:E36"/>
    <mergeCell ref="A49:E49"/>
    <mergeCell ref="H50:I50"/>
    <mergeCell ref="G40:J40"/>
    <mergeCell ref="B40:B42"/>
    <mergeCell ref="C40:C42"/>
    <mergeCell ref="D40:D42"/>
    <mergeCell ref="A48:E48"/>
    <mergeCell ref="G4:G5"/>
    <mergeCell ref="A47:E47"/>
    <mergeCell ref="F40:F42"/>
    <mergeCell ref="A7:K7"/>
    <mergeCell ref="A38:K38"/>
    <mergeCell ref="A39:K39"/>
    <mergeCell ref="A45:E45"/>
    <mergeCell ref="H4:J4"/>
    <mergeCell ref="E3:E5"/>
    <mergeCell ref="A1:K1"/>
    <mergeCell ref="A2:K2"/>
    <mergeCell ref="A3:A5"/>
    <mergeCell ref="B3:B5"/>
    <mergeCell ref="C3:C5"/>
    <mergeCell ref="D3:D5"/>
    <mergeCell ref="F3:F5"/>
    <mergeCell ref="K3:K5"/>
    <mergeCell ref="G3:J3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>&amp;RZałącznik do uzasadnienia
do  Uchwały Nr 440/11 Zarządu   Powiatu
w Stargardzie Szczecińskim 
z dnia 17 maja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2011-05-18T06:02:15Z</dcterms:modified>
  <cp:category/>
  <cp:version/>
  <cp:contentType/>
  <cp:contentStatus/>
</cp:coreProperties>
</file>