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Załącznik Nr 1 " sheetId="1" r:id="rId1"/>
    <sheet name="Załącznik Nr 2" sheetId="2" r:id="rId2"/>
    <sheet name="3 Zlecone" sheetId="3" r:id="rId3"/>
    <sheet name=" Poroz. jst" sheetId="4" r:id="rId4"/>
  </sheets>
  <definedNames>
    <definedName name="_xlnm.Print_Area" localSheetId="3">' Poroz. jst'!$A$1:$K$18</definedName>
    <definedName name="_xlnm.Print_Area" localSheetId="2">'3 Zlecone'!$A$1:$L$29</definedName>
    <definedName name="_xlnm.Print_Area" localSheetId="0">'Załącznik Nr 1 '!$A$1:$J$50</definedName>
    <definedName name="_xlnm.Print_Area" localSheetId="1">'Załącznik Nr 2'!$A$1:$J$59</definedName>
    <definedName name="_xlnm.Print_Titles" localSheetId="2">'3 Zlecone'!$3:$7</definedName>
    <definedName name="_xlnm.Print_Titles" localSheetId="0">'Załącznik Nr 1 '!$4:$5</definedName>
    <definedName name="_xlnm.Print_Titles" localSheetId="1">'Załącznik Nr 2'!$4:$5</definedName>
  </definedNames>
  <calcPr fullCalcOnLoad="1"/>
</workbook>
</file>

<file path=xl/sharedStrings.xml><?xml version="1.0" encoding="utf-8"?>
<sst xmlns="http://schemas.openxmlformats.org/spreadsheetml/2006/main" count="169" uniqueCount="86">
  <si>
    <t>w złotych</t>
  </si>
  <si>
    <t>Dział</t>
  </si>
  <si>
    <t>Rozdział</t>
  </si>
  <si>
    <t>§</t>
  </si>
  <si>
    <t>Wyszczególnienie</t>
  </si>
  <si>
    <t>Dochody</t>
  </si>
  <si>
    <t>Wydatki</t>
  </si>
  <si>
    <t>W tym na zadania zlecone</t>
  </si>
  <si>
    <t>Zwiększenie</t>
  </si>
  <si>
    <t xml:space="preserve">Zmniejszenie </t>
  </si>
  <si>
    <t>Ogółem:</t>
  </si>
  <si>
    <t>WYDATKI - paragrafy</t>
  </si>
  <si>
    <t>RAZEM:</t>
  </si>
  <si>
    <t>per saldo</t>
  </si>
  <si>
    <t>WYDATKI - w grupach</t>
  </si>
  <si>
    <t>wynagrodzenia</t>
  </si>
  <si>
    <t>pochodne od wynagrodzeń</t>
  </si>
  <si>
    <t>razem wynagrodzenia i pochodne</t>
  </si>
  <si>
    <t>pozostałe wydatki związane z realizacją zadań statutowych</t>
  </si>
  <si>
    <t>WYDATKI BIEŻĄCE</t>
  </si>
  <si>
    <t>w tym:</t>
  </si>
  <si>
    <t>dotacje na zadania bieżące</t>
  </si>
  <si>
    <t>wydatki na obsługę długu</t>
  </si>
  <si>
    <t>WYDATKI MAJĄTKOWE</t>
  </si>
  <si>
    <t>świadczenia na rzecz osób fizycznych</t>
  </si>
  <si>
    <t>DOCHODY - paragrafy</t>
  </si>
  <si>
    <t>(W PEŁNEJ SZCZEGÓŁOWOŚCI KLASYFIKACJI BUDŻETOWEJ)</t>
  </si>
  <si>
    <t>w tym: bieżące</t>
  </si>
  <si>
    <t>RAZEM DOCHODY</t>
  </si>
  <si>
    <t>RAZEM WYDATKI</t>
  </si>
  <si>
    <t>w tym: na programy finansowane z udziałem środków, o których mowa w art.. 5 ust. 1 pkt 2 i 3, w części związanej z realizacją zadań jednostki samorządu terytorialnego</t>
  </si>
  <si>
    <t>(Z PODZIAŁEM NA WYODRĘBNIONE JEDNOSTKI ORGANIZACYJNE POWIATU)</t>
  </si>
  <si>
    <t>ZMIANA BUDŻETU I UKŁAD  WYKONAWCZY BUDŻETU POWIATU STARGARDZKIEGO NA 2011 ROK ORAZ OSTATECZNE KWOTY DOCHODÓW  I WYDATKÓW</t>
  </si>
  <si>
    <t xml:space="preserve">Dotacje celowe otrzymane z budżetu państwa na zadania bieżące z zakresu administracji rządowej oraz inne zadania zlecone ustawami realizowane przez powiat </t>
  </si>
  <si>
    <t>Wydział Planowania i Rozwoju</t>
  </si>
  <si>
    <t>Dochody i wydatki
budżetu Powiatu Stargardzkiego
związane z realizacją zadań z zakresu administracji rządowej i innych zadań zleconych odrębnymi ustawami
w 2011 roku</t>
  </si>
  <si>
    <t>Rozdział*</t>
  </si>
  <si>
    <t>Dotacje
ogółem</t>
  </si>
  <si>
    <t>Wydatki
ogółem
(5+11)</t>
  </si>
  <si>
    <t>z tego:</t>
  </si>
  <si>
    <t>Wydatki bieżące</t>
  </si>
  <si>
    <t>Wydatki majątkowe</t>
  </si>
  <si>
    <t>Wydatki jednostek budżetowych</t>
  </si>
  <si>
    <t>Świadczenia na rzecz osób fizycznych</t>
  </si>
  <si>
    <t>Wydatki na programy finansowane z udziałem środków, o których mowa w art.. 5 ust. 1 pkt 2 i 3, w części związanej z realizacją zadań jednostki samorządu terytorialnego</t>
  </si>
  <si>
    <t>Wynagrodzenia                     i składki od nich naliczane</t>
  </si>
  <si>
    <t>Pozostałe wydatki związane z realizacją zadań statutowych</t>
  </si>
  <si>
    <t>Dotacje na zadania bieżące</t>
  </si>
  <si>
    <t>010</t>
  </si>
  <si>
    <t>01005</t>
  </si>
  <si>
    <t>700</t>
  </si>
  <si>
    <t>70005</t>
  </si>
  <si>
    <t>710</t>
  </si>
  <si>
    <t>71013</t>
  </si>
  <si>
    <t>71014</t>
  </si>
  <si>
    <t>71015</t>
  </si>
  <si>
    <t>750</t>
  </si>
  <si>
    <t>75011</t>
  </si>
  <si>
    <t>75045</t>
  </si>
  <si>
    <t>754</t>
  </si>
  <si>
    <t>75411</t>
  </si>
  <si>
    <t>851</t>
  </si>
  <si>
    <t>85156</t>
  </si>
  <si>
    <t>852</t>
  </si>
  <si>
    <t>85205</t>
  </si>
  <si>
    <t>853</t>
  </si>
  <si>
    <t>85321</t>
  </si>
  <si>
    <t>Ogółem</t>
  </si>
  <si>
    <t>Pozostałe zadania w zakresie polityki społecznej</t>
  </si>
  <si>
    <t>Zespoły do spraw orzekania o niepełnosprawności</t>
  </si>
  <si>
    <t>Powiatowe Centrum Pomocy Rodzinie</t>
  </si>
  <si>
    <t>Zakup usług pozostałych</t>
  </si>
  <si>
    <t>Oświata i wychowanie</t>
  </si>
  <si>
    <t>Dokształcanie i doskonalenie nauczycieli</t>
  </si>
  <si>
    <t>Dochody i wydatki
budżetu Powiatu Stargardzkiego
związane z realizacją zadań wykonywanych na podstawie porozumień (umów) między jednostkami samorządu terytorialnego w 2011 roku</t>
  </si>
  <si>
    <t>Wydatki na programy finansowane z udziałem środków o których mowa w art.. 5 ust. 1 pkt 2 i 3, w części związanej z realizacją zadań jednostki samorządu terytorialnego państwa</t>
  </si>
  <si>
    <t>Wynagrodzenia                       i składki od nich naliczane</t>
  </si>
  <si>
    <t>Dotacje celowe otrzymane z gminy na zadania bieżące realizowane na podstwie porozumień (umów) między jednostkami samorządu terytorialengo</t>
  </si>
  <si>
    <t>Wynagrodzenia osobowe</t>
  </si>
  <si>
    <t>Powiatowy Ośrodek Doskonalenia Nauczycieli</t>
  </si>
  <si>
    <t>Działalmnośc usługowa</t>
  </si>
  <si>
    <t>Nadzór budolwany</t>
  </si>
  <si>
    <t>Wynagrodzenia osobowe członków korpusu służby cywilnej</t>
  </si>
  <si>
    <t>Powiatowy Inspektorat Nadzoru Budowlanego</t>
  </si>
  <si>
    <t>Działalność usługowa</t>
  </si>
  <si>
    <t>Wynagrodzenia bezosobowe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</si>
</sst>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7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i/>
      <sz val="12"/>
      <color indexed="8"/>
      <name val="Arial"/>
      <family val="2"/>
    </font>
    <font>
      <i/>
      <sz val="11"/>
      <color indexed="8"/>
      <name val="Arial"/>
      <family val="2"/>
    </font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i/>
      <sz val="11"/>
      <color indexed="8"/>
      <name val="Arial"/>
      <family val="2"/>
    </font>
    <font>
      <i/>
      <u val="single"/>
      <sz val="12"/>
      <color indexed="8"/>
      <name val="Times New Roman"/>
      <family val="1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name val="Arial CE"/>
      <family val="2"/>
    </font>
    <font>
      <b/>
      <sz val="12"/>
      <name val="Arial CE"/>
      <family val="2"/>
    </font>
    <font>
      <i/>
      <u val="single"/>
      <sz val="8"/>
      <name val="Arial CE"/>
      <family val="0"/>
    </font>
    <font>
      <b/>
      <sz val="8"/>
      <name val="Arial"/>
      <family val="2"/>
    </font>
    <font>
      <sz val="8"/>
      <name val="Arial CE"/>
      <family val="2"/>
    </font>
    <font>
      <b/>
      <sz val="11"/>
      <name val="Arial CE"/>
      <family val="0"/>
    </font>
    <font>
      <sz val="11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9"/>
      <name val="Arial CE"/>
      <family val="2"/>
    </font>
    <font>
      <b/>
      <sz val="9"/>
      <name val="Arial CE"/>
      <family val="2"/>
    </font>
    <font>
      <sz val="12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9.9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9.9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9.9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9.9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i/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148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29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4" fillId="31" borderId="9" applyNumberFormat="0" applyFon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65">
    <xf numFmtId="0" fontId="0" fillId="0" borderId="0" xfId="0" applyFont="1" applyAlignment="1">
      <alignment/>
    </xf>
    <xf numFmtId="3" fontId="0" fillId="0" borderId="0" xfId="0" applyNumberFormat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/>
    </xf>
    <xf numFmtId="0" fontId="6" fillId="6" borderId="10" xfId="0" applyFont="1" applyFill="1" applyBorder="1" applyAlignment="1">
      <alignment/>
    </xf>
    <xf numFmtId="0" fontId="6" fillId="6" borderId="10" xfId="0" applyFont="1" applyFill="1" applyBorder="1" applyAlignment="1">
      <alignment vertical="center"/>
    </xf>
    <xf numFmtId="0" fontId="5" fillId="6" borderId="10" xfId="0" applyFont="1" applyFill="1" applyBorder="1" applyAlignment="1">
      <alignment vertical="center"/>
    </xf>
    <xf numFmtId="0" fontId="5" fillId="4" borderId="10" xfId="0" applyFont="1" applyFill="1" applyBorder="1" applyAlignment="1">
      <alignment horizontal="right" vertical="center"/>
    </xf>
    <xf numFmtId="0" fontId="5" fillId="4" borderId="10" xfId="0" applyFont="1" applyFill="1" applyBorder="1" applyAlignment="1">
      <alignment horizontal="left" vertical="center"/>
    </xf>
    <xf numFmtId="3" fontId="5" fillId="4" borderId="10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3" fontId="6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3" fontId="6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/>
    </xf>
    <xf numFmtId="3" fontId="5" fillId="0" borderId="10" xfId="0" applyNumberFormat="1" applyFont="1" applyBorder="1" applyAlignment="1">
      <alignment vertical="center"/>
    </xf>
    <xf numFmtId="0" fontId="6" fillId="4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3" fontId="5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3" fontId="9" fillId="33" borderId="10" xfId="0" applyNumberFormat="1" applyFont="1" applyFill="1" applyBorder="1" applyAlignment="1">
      <alignment horizontal="right" vertical="center"/>
    </xf>
    <xf numFmtId="3" fontId="6" fillId="33" borderId="10" xfId="0" applyNumberFormat="1" applyFont="1" applyFill="1" applyBorder="1" applyAlignment="1">
      <alignment horizontal="right" vertical="center"/>
    </xf>
    <xf numFmtId="3" fontId="8" fillId="0" borderId="10" xfId="0" applyNumberFormat="1" applyFont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horizontal="right" vertical="center"/>
    </xf>
    <xf numFmtId="0" fontId="69" fillId="0" borderId="10" xfId="0" applyFont="1" applyBorder="1" applyAlignment="1">
      <alignment/>
    </xf>
    <xf numFmtId="0" fontId="70" fillId="0" borderId="10" xfId="0" applyFont="1" applyBorder="1" applyAlignment="1">
      <alignment horizontal="right"/>
    </xf>
    <xf numFmtId="0" fontId="71" fillId="0" borderId="0" xfId="0" applyFont="1" applyAlignment="1">
      <alignment/>
    </xf>
    <xf numFmtId="0" fontId="14" fillId="0" borderId="0" xfId="0" applyFont="1" applyAlignment="1">
      <alignment horizontal="right"/>
    </xf>
    <xf numFmtId="0" fontId="6" fillId="4" borderId="10" xfId="0" applyFont="1" applyFill="1" applyBorder="1" applyAlignment="1">
      <alignment vertical="center"/>
    </xf>
    <xf numFmtId="0" fontId="6" fillId="4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Border="1" applyAlignment="1">
      <alignment horizontal="right" vertical="center"/>
    </xf>
    <xf numFmtId="0" fontId="71" fillId="0" borderId="0" xfId="0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3" fontId="16" fillId="0" borderId="1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72" fillId="0" borderId="0" xfId="0" applyFont="1" applyBorder="1" applyAlignment="1">
      <alignment horizontal="right" vertical="center"/>
    </xf>
    <xf numFmtId="3" fontId="16" fillId="0" borderId="0" xfId="0" applyNumberFormat="1" applyFont="1" applyBorder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5" fillId="6" borderId="10" xfId="0" applyFont="1" applyFill="1" applyBorder="1" applyAlignment="1">
      <alignment horizontal="center" vertical="center"/>
    </xf>
    <xf numFmtId="3" fontId="5" fillId="6" borderId="10" xfId="0" applyNumberFormat="1" applyFont="1" applyFill="1" applyBorder="1" applyAlignment="1">
      <alignment horizontal="right" vertical="center"/>
    </xf>
    <xf numFmtId="0" fontId="10" fillId="0" borderId="0" xfId="96">
      <alignment/>
      <protection/>
    </xf>
    <xf numFmtId="0" fontId="10" fillId="0" borderId="0" xfId="96" applyAlignment="1">
      <alignment vertical="center"/>
      <protection/>
    </xf>
    <xf numFmtId="0" fontId="18" fillId="0" borderId="0" xfId="96" applyFont="1" applyBorder="1" applyAlignment="1">
      <alignment horizontal="center" vertical="center" wrapText="1"/>
      <protection/>
    </xf>
    <xf numFmtId="0" fontId="19" fillId="0" borderId="0" xfId="96" applyFont="1" applyAlignment="1">
      <alignment horizontal="right"/>
      <protection/>
    </xf>
    <xf numFmtId="0" fontId="10" fillId="0" borderId="0" xfId="96" applyAlignment="1">
      <alignment horizontal="center" vertical="center"/>
      <protection/>
    </xf>
    <xf numFmtId="0" fontId="12" fillId="34" borderId="11" xfId="96" applyFont="1" applyFill="1" applyBorder="1" applyAlignment="1">
      <alignment horizontal="center" vertical="center" wrapText="1"/>
      <protection/>
    </xf>
    <xf numFmtId="0" fontId="12" fillId="34" borderId="10" xfId="96" applyFont="1" applyFill="1" applyBorder="1" applyAlignment="1">
      <alignment horizontal="center" vertical="center" wrapText="1"/>
      <protection/>
    </xf>
    <xf numFmtId="0" fontId="12" fillId="34" borderId="12" xfId="96" applyFont="1" applyFill="1" applyBorder="1" applyAlignment="1">
      <alignment horizontal="center" vertical="center" wrapText="1"/>
      <protection/>
    </xf>
    <xf numFmtId="0" fontId="21" fillId="0" borderId="12" xfId="96" applyFont="1" applyBorder="1" applyAlignment="1">
      <alignment horizontal="center" vertical="center"/>
      <protection/>
    </xf>
    <xf numFmtId="0" fontId="21" fillId="0" borderId="0" xfId="96" applyFont="1">
      <alignment/>
      <protection/>
    </xf>
    <xf numFmtId="49" fontId="22" fillId="10" borderId="10" xfId="96" applyNumberFormat="1" applyFont="1" applyFill="1" applyBorder="1" applyAlignment="1">
      <alignment horizontal="center" vertical="center"/>
      <protection/>
    </xf>
    <xf numFmtId="3" fontId="22" fillId="10" borderId="10" xfId="96" applyNumberFormat="1" applyFont="1" applyFill="1" applyBorder="1" applyAlignment="1">
      <alignment horizontal="right" vertical="center"/>
      <protection/>
    </xf>
    <xf numFmtId="49" fontId="23" fillId="0" borderId="10" xfId="96" applyNumberFormat="1" applyFont="1" applyBorder="1" applyAlignment="1">
      <alignment horizontal="center" vertical="center"/>
      <protection/>
    </xf>
    <xf numFmtId="3" fontId="23" fillId="33" borderId="10" xfId="96" applyNumberFormat="1" applyFont="1" applyFill="1" applyBorder="1" applyAlignment="1">
      <alignment horizontal="right" vertical="center"/>
      <protection/>
    </xf>
    <xf numFmtId="3" fontId="23" fillId="0" borderId="10" xfId="96" applyNumberFormat="1" applyFont="1" applyBorder="1" applyAlignment="1">
      <alignment horizontal="right" vertical="center"/>
      <protection/>
    </xf>
    <xf numFmtId="49" fontId="23" fillId="0" borderId="10" xfId="96" applyNumberFormat="1" applyFont="1" applyBorder="1" applyAlignment="1">
      <alignment vertical="center"/>
      <protection/>
    </xf>
    <xf numFmtId="49" fontId="22" fillId="10" borderId="10" xfId="96" applyNumberFormat="1" applyFont="1" applyFill="1" applyBorder="1" applyAlignment="1">
      <alignment vertical="center"/>
      <protection/>
    </xf>
    <xf numFmtId="3" fontId="22" fillId="35" borderId="10" xfId="96" applyNumberFormat="1" applyFont="1" applyFill="1" applyBorder="1" applyAlignment="1">
      <alignment horizontal="right" vertical="center"/>
      <protection/>
    </xf>
    <xf numFmtId="49" fontId="24" fillId="6" borderId="10" xfId="136" applyNumberFormat="1" applyFont="1" applyFill="1" applyBorder="1" applyAlignment="1">
      <alignment horizontal="left" vertical="center" wrapText="1"/>
      <protection/>
    </xf>
    <xf numFmtId="49" fontId="24" fillId="36" borderId="10" xfId="136" applyNumberFormat="1" applyFont="1" applyFill="1" applyBorder="1" applyAlignment="1">
      <alignment horizontal="left" vertical="center" wrapText="1"/>
      <protection/>
    </xf>
    <xf numFmtId="49" fontId="25" fillId="0" borderId="10" xfId="136" applyNumberFormat="1" applyFont="1" applyFill="1" applyBorder="1" applyAlignment="1">
      <alignment horizontal="left" vertical="center" wrapText="1"/>
      <protection/>
    </xf>
    <xf numFmtId="3" fontId="5" fillId="33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69" fillId="0" borderId="10" xfId="0" applyFont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3" fontId="13" fillId="0" borderId="0" xfId="0" applyNumberFormat="1" applyFont="1" applyFill="1" applyBorder="1" applyAlignment="1">
      <alignment horizontal="center" vertical="center"/>
    </xf>
    <xf numFmtId="0" fontId="0" fillId="6" borderId="0" xfId="0" applyFont="1" applyFill="1" applyBorder="1" applyAlignment="1">
      <alignment/>
    </xf>
    <xf numFmtId="0" fontId="0" fillId="6" borderId="10" xfId="0" applyFont="1" applyFill="1" applyBorder="1" applyAlignment="1">
      <alignment/>
    </xf>
    <xf numFmtId="0" fontId="5" fillId="6" borderId="10" xfId="0" applyFont="1" applyFill="1" applyBorder="1" applyAlignment="1">
      <alignment horizontal="left" vertical="center"/>
    </xf>
    <xf numFmtId="3" fontId="5" fillId="6" borderId="10" xfId="0" applyNumberFormat="1" applyFont="1" applyFill="1" applyBorder="1" applyAlignment="1">
      <alignment vertical="center"/>
    </xf>
    <xf numFmtId="3" fontId="6" fillId="4" borderId="10" xfId="0" applyNumberFormat="1" applyFont="1" applyFill="1" applyBorder="1" applyAlignment="1">
      <alignment vertical="center"/>
    </xf>
    <xf numFmtId="0" fontId="12" fillId="34" borderId="10" xfId="96" applyFont="1" applyFill="1" applyBorder="1" applyAlignment="1">
      <alignment horizontal="center" vertical="center" wrapText="1"/>
      <protection/>
    </xf>
    <xf numFmtId="49" fontId="26" fillId="36" borderId="10" xfId="136" applyNumberFormat="1" applyFont="1" applyFill="1" applyBorder="1" applyAlignment="1">
      <alignment horizontal="left" vertical="center" wrapText="1"/>
      <protection/>
    </xf>
    <xf numFmtId="0" fontId="17" fillId="0" borderId="0" xfId="96" applyFont="1" applyAlignment="1">
      <alignment vertical="center"/>
      <protection/>
    </xf>
    <xf numFmtId="0" fontId="27" fillId="0" borderId="10" xfId="96" applyFont="1" applyBorder="1" applyAlignment="1">
      <alignment horizontal="center" vertical="center"/>
      <protection/>
    </xf>
    <xf numFmtId="0" fontId="28" fillId="0" borderId="10" xfId="96" applyFont="1" applyBorder="1" applyAlignment="1">
      <alignment horizontal="center" vertical="center"/>
      <protection/>
    </xf>
    <xf numFmtId="0" fontId="18" fillId="0" borderId="10" xfId="96" applyFont="1" applyBorder="1" applyAlignment="1">
      <alignment horizontal="center" vertical="center"/>
      <protection/>
    </xf>
    <xf numFmtId="3" fontId="18" fillId="0" borderId="10" xfId="96" applyNumberFormat="1" applyFont="1" applyBorder="1" applyAlignment="1">
      <alignment horizontal="center" vertical="center"/>
      <protection/>
    </xf>
    <xf numFmtId="0" fontId="29" fillId="0" borderId="10" xfId="96" applyFont="1" applyBorder="1" applyAlignment="1">
      <alignment horizontal="center" vertical="center"/>
      <protection/>
    </xf>
    <xf numFmtId="3" fontId="29" fillId="0" borderId="10" xfId="96" applyNumberFormat="1" applyFont="1" applyBorder="1" applyAlignment="1">
      <alignment horizontal="center" vertical="center"/>
      <protection/>
    </xf>
    <xf numFmtId="0" fontId="18" fillId="0" borderId="10" xfId="96" applyFont="1" applyBorder="1" applyAlignment="1">
      <alignment vertical="center"/>
      <protection/>
    </xf>
    <xf numFmtId="0" fontId="18" fillId="36" borderId="10" xfId="96" applyFont="1" applyFill="1" applyBorder="1" applyAlignment="1">
      <alignment horizontal="center" vertical="center"/>
      <protection/>
    </xf>
    <xf numFmtId="3" fontId="29" fillId="36" borderId="10" xfId="96" applyNumberFormat="1" applyFont="1" applyFill="1" applyBorder="1" applyAlignment="1">
      <alignment horizontal="center" vertical="center"/>
      <protection/>
    </xf>
    <xf numFmtId="0" fontId="10" fillId="36" borderId="0" xfId="96" applyFill="1">
      <alignment/>
      <protection/>
    </xf>
    <xf numFmtId="3" fontId="18" fillId="35" borderId="10" xfId="96" applyNumberFormat="1" applyFont="1" applyFill="1" applyBorder="1" applyAlignment="1">
      <alignment horizontal="center" vertical="center"/>
      <protection/>
    </xf>
    <xf numFmtId="3" fontId="10" fillId="0" borderId="0" xfId="96" applyNumberFormat="1" applyAlignment="1">
      <alignment vertical="center"/>
      <protection/>
    </xf>
    <xf numFmtId="0" fontId="1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3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3" fontId="13" fillId="0" borderId="13" xfId="0" applyNumberFormat="1" applyFont="1" applyFill="1" applyBorder="1" applyAlignment="1">
      <alignment horizontal="center" vertical="center"/>
    </xf>
    <xf numFmtId="3" fontId="13" fillId="0" borderId="14" xfId="0" applyNumberFormat="1" applyFont="1" applyFill="1" applyBorder="1" applyAlignment="1">
      <alignment horizontal="center" vertical="center"/>
    </xf>
    <xf numFmtId="3" fontId="73" fillId="0" borderId="10" xfId="0" applyNumberFormat="1" applyFont="1" applyBorder="1" applyAlignment="1">
      <alignment horizontal="center"/>
    </xf>
    <xf numFmtId="0" fontId="73" fillId="0" borderId="10" xfId="0" applyFont="1" applyBorder="1" applyAlignment="1">
      <alignment horizontal="center"/>
    </xf>
    <xf numFmtId="0" fontId="5" fillId="0" borderId="13" xfId="84" applyFont="1" applyBorder="1" applyAlignment="1">
      <alignment horizontal="center" vertical="center" wrapText="1"/>
      <protection/>
    </xf>
    <xf numFmtId="0" fontId="5" fillId="0" borderId="15" xfId="84" applyFont="1" applyBorder="1" applyAlignment="1">
      <alignment horizontal="center" vertical="center" wrapText="1"/>
      <protection/>
    </xf>
    <xf numFmtId="0" fontId="5" fillId="0" borderId="14" xfId="84" applyFont="1" applyBorder="1" applyAlignment="1">
      <alignment horizontal="center" vertical="center" wrapText="1"/>
      <protection/>
    </xf>
    <xf numFmtId="0" fontId="7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right" vertical="center"/>
    </xf>
    <xf numFmtId="0" fontId="72" fillId="0" borderId="10" xfId="0" applyFont="1" applyBorder="1" applyAlignment="1">
      <alignment horizontal="right" vertical="center"/>
    </xf>
    <xf numFmtId="3" fontId="16" fillId="0" borderId="10" xfId="0" applyNumberFormat="1" applyFont="1" applyBorder="1" applyAlignment="1">
      <alignment horizontal="center" vertical="center"/>
    </xf>
    <xf numFmtId="0" fontId="72" fillId="0" borderId="10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3" fontId="73" fillId="0" borderId="13" xfId="0" applyNumberFormat="1" applyFont="1" applyBorder="1" applyAlignment="1">
      <alignment horizontal="center"/>
    </xf>
    <xf numFmtId="0" fontId="73" fillId="0" borderId="14" xfId="0" applyFont="1" applyBorder="1" applyAlignment="1">
      <alignment horizontal="center"/>
    </xf>
    <xf numFmtId="3" fontId="73" fillId="0" borderId="13" xfId="0" applyNumberFormat="1" applyFont="1" applyBorder="1" applyAlignment="1">
      <alignment horizontal="center" vertical="center"/>
    </xf>
    <xf numFmtId="0" fontId="73" fillId="0" borderId="1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right" vertical="center"/>
    </xf>
    <xf numFmtId="0" fontId="71" fillId="0" borderId="10" xfId="0" applyFont="1" applyBorder="1" applyAlignment="1">
      <alignment horizontal="right" vertical="center"/>
    </xf>
    <xf numFmtId="3" fontId="8" fillId="0" borderId="10" xfId="0" applyNumberFormat="1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0" fontId="5" fillId="0" borderId="10" xfId="84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/>
    </xf>
    <xf numFmtId="0" fontId="17" fillId="4" borderId="13" xfId="96" applyFont="1" applyFill="1" applyBorder="1" applyAlignment="1">
      <alignment horizontal="center" vertical="center" wrapText="1"/>
      <protection/>
    </xf>
    <xf numFmtId="0" fontId="17" fillId="4" borderId="15" xfId="96" applyFont="1" applyFill="1" applyBorder="1" applyAlignment="1">
      <alignment horizontal="center" vertical="center" wrapText="1"/>
      <protection/>
    </xf>
    <xf numFmtId="0" fontId="17" fillId="4" borderId="14" xfId="96" applyFont="1" applyFill="1" applyBorder="1" applyAlignment="1">
      <alignment horizontal="center" vertical="center" wrapText="1"/>
      <protection/>
    </xf>
    <xf numFmtId="0" fontId="17" fillId="34" borderId="10" xfId="96" applyFont="1" applyFill="1" applyBorder="1" applyAlignment="1">
      <alignment horizontal="center" vertical="center"/>
      <protection/>
    </xf>
    <xf numFmtId="0" fontId="17" fillId="34" borderId="10" xfId="96" applyFont="1" applyFill="1" applyBorder="1" applyAlignment="1">
      <alignment horizontal="center" vertical="center" wrapText="1"/>
      <protection/>
    </xf>
    <xf numFmtId="0" fontId="12" fillId="34" borderId="10" xfId="96" applyFont="1" applyFill="1" applyBorder="1" applyAlignment="1">
      <alignment horizontal="center" vertical="center" wrapText="1"/>
      <protection/>
    </xf>
    <xf numFmtId="0" fontId="12" fillId="34" borderId="13" xfId="96" applyFont="1" applyFill="1" applyBorder="1" applyAlignment="1">
      <alignment horizontal="center" vertical="center" wrapText="1"/>
      <protection/>
    </xf>
    <xf numFmtId="0" fontId="12" fillId="34" borderId="14" xfId="96" applyFont="1" applyFill="1" applyBorder="1" applyAlignment="1">
      <alignment horizontal="center" vertical="center" wrapText="1"/>
      <protection/>
    </xf>
    <xf numFmtId="0" fontId="12" fillId="34" borderId="16" xfId="96" applyFont="1" applyFill="1" applyBorder="1" applyAlignment="1">
      <alignment horizontal="center" vertical="center" wrapText="1"/>
      <protection/>
    </xf>
    <xf numFmtId="0" fontId="12" fillId="34" borderId="12" xfId="96" applyFont="1" applyFill="1" applyBorder="1" applyAlignment="1">
      <alignment horizontal="center" vertical="center" wrapText="1"/>
      <protection/>
    </xf>
    <xf numFmtId="0" fontId="20" fillId="34" borderId="17" xfId="96" applyFont="1" applyFill="1" applyBorder="1" applyAlignment="1">
      <alignment horizontal="center" vertical="center" wrapText="1"/>
      <protection/>
    </xf>
    <xf numFmtId="0" fontId="20" fillId="34" borderId="11" xfId="96" applyFont="1" applyFill="1" applyBorder="1" applyAlignment="1">
      <alignment horizontal="center" vertical="center" wrapText="1"/>
      <protection/>
    </xf>
    <xf numFmtId="0" fontId="20" fillId="34" borderId="18" xfId="96" applyFont="1" applyFill="1" applyBorder="1" applyAlignment="1">
      <alignment horizontal="center" vertical="center" wrapText="1"/>
      <protection/>
    </xf>
    <xf numFmtId="0" fontId="20" fillId="34" borderId="19" xfId="96" applyFont="1" applyFill="1" applyBorder="1" applyAlignment="1">
      <alignment horizontal="center" vertical="center" wrapText="1"/>
      <protection/>
    </xf>
    <xf numFmtId="0" fontId="21" fillId="0" borderId="13" xfId="96" applyFont="1" applyBorder="1" applyAlignment="1">
      <alignment horizontal="center" vertical="center"/>
      <protection/>
    </xf>
    <xf numFmtId="0" fontId="21" fillId="0" borderId="14" xfId="96" applyFont="1" applyBorder="1" applyAlignment="1">
      <alignment horizontal="center" vertical="center"/>
      <protection/>
    </xf>
    <xf numFmtId="3" fontId="22" fillId="10" borderId="13" xfId="96" applyNumberFormat="1" applyFont="1" applyFill="1" applyBorder="1" applyAlignment="1">
      <alignment horizontal="right" vertical="center"/>
      <protection/>
    </xf>
    <xf numFmtId="3" fontId="22" fillId="10" borderId="14" xfId="96" applyNumberFormat="1" applyFont="1" applyFill="1" applyBorder="1" applyAlignment="1">
      <alignment horizontal="right" vertical="center"/>
      <protection/>
    </xf>
    <xf numFmtId="3" fontId="23" fillId="0" borderId="13" xfId="96" applyNumberFormat="1" applyFont="1" applyBorder="1" applyAlignment="1">
      <alignment horizontal="right" vertical="center"/>
      <protection/>
    </xf>
    <xf numFmtId="3" fontId="23" fillId="0" borderId="14" xfId="96" applyNumberFormat="1" applyFont="1" applyBorder="1" applyAlignment="1">
      <alignment horizontal="right" vertical="center"/>
      <protection/>
    </xf>
    <xf numFmtId="0" fontId="22" fillId="35" borderId="13" xfId="96" applyFont="1" applyFill="1" applyBorder="1" applyAlignment="1">
      <alignment horizontal="center" vertical="center"/>
      <protection/>
    </xf>
    <xf numFmtId="0" fontId="22" fillId="35" borderId="15" xfId="96" applyFont="1" applyFill="1" applyBorder="1" applyAlignment="1">
      <alignment horizontal="center" vertical="center"/>
      <protection/>
    </xf>
    <xf numFmtId="3" fontId="22" fillId="35" borderId="13" xfId="96" applyNumberFormat="1" applyFont="1" applyFill="1" applyBorder="1" applyAlignment="1">
      <alignment horizontal="right" vertical="center"/>
      <protection/>
    </xf>
    <xf numFmtId="3" fontId="22" fillId="35" borderId="14" xfId="96" applyNumberFormat="1" applyFont="1" applyFill="1" applyBorder="1" applyAlignment="1">
      <alignment horizontal="right" vertical="center"/>
      <protection/>
    </xf>
    <xf numFmtId="0" fontId="18" fillId="35" borderId="10" xfId="96" applyFont="1" applyFill="1" applyBorder="1" applyAlignment="1">
      <alignment horizontal="center" vertical="center"/>
      <protection/>
    </xf>
    <xf numFmtId="0" fontId="22" fillId="4" borderId="13" xfId="96" applyFont="1" applyFill="1" applyBorder="1" applyAlignment="1">
      <alignment horizontal="center" vertical="center" wrapText="1"/>
      <protection/>
    </xf>
    <xf numFmtId="0" fontId="22" fillId="4" borderId="15" xfId="96" applyFont="1" applyFill="1" applyBorder="1" applyAlignment="1">
      <alignment horizontal="center" vertical="center" wrapText="1"/>
      <protection/>
    </xf>
    <xf numFmtId="0" fontId="22" fillId="4" borderId="14" xfId="96" applyFont="1" applyFill="1" applyBorder="1" applyAlignment="1">
      <alignment horizontal="center" vertical="center" wrapText="1"/>
      <protection/>
    </xf>
    <xf numFmtId="0" fontId="17" fillId="34" borderId="10" xfId="96" applyFont="1" applyFill="1" applyBorder="1" applyAlignment="1">
      <alignment horizontal="center" vertical="center"/>
      <protection/>
    </xf>
  </cellXfs>
  <cellStyles count="13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2 10" xfId="45"/>
    <cellStyle name="Dziesiętny 2 11" xfId="46"/>
    <cellStyle name="Dziesiętny 2 12" xfId="47"/>
    <cellStyle name="Dziesiętny 2 13" xfId="48"/>
    <cellStyle name="Dziesiętny 2 14" xfId="49"/>
    <cellStyle name="Dziesiętny 2 15" xfId="50"/>
    <cellStyle name="Dziesiętny 2 16" xfId="51"/>
    <cellStyle name="Dziesiętny 2 17" xfId="52"/>
    <cellStyle name="Dziesiętny 2 18" xfId="53"/>
    <cellStyle name="Dziesiętny 2 19" xfId="54"/>
    <cellStyle name="Dziesiętny 2 2" xfId="55"/>
    <cellStyle name="Dziesiętny 2 20" xfId="56"/>
    <cellStyle name="Dziesiętny 2 3" xfId="57"/>
    <cellStyle name="Dziesiętny 2 4" xfId="58"/>
    <cellStyle name="Dziesiętny 2 5" xfId="59"/>
    <cellStyle name="Dziesiętny 2 6" xfId="60"/>
    <cellStyle name="Dziesiętny 2 7" xfId="61"/>
    <cellStyle name="Dziesiętny 2 8" xfId="62"/>
    <cellStyle name="Dziesiętny 2 9" xfId="63"/>
    <cellStyle name="Dziesiętny 3" xfId="64"/>
    <cellStyle name="Hyperlink" xfId="65"/>
    <cellStyle name="Komórka połączona" xfId="66"/>
    <cellStyle name="Komórka zaznaczona" xfId="67"/>
    <cellStyle name="Nagłówek 1" xfId="68"/>
    <cellStyle name="Nagłówek 2" xfId="69"/>
    <cellStyle name="Nagłówek 3" xfId="70"/>
    <cellStyle name="Nagłówek 4" xfId="71"/>
    <cellStyle name="Neutralne" xfId="72"/>
    <cellStyle name="Normalny 10" xfId="73"/>
    <cellStyle name="Normalny 11" xfId="74"/>
    <cellStyle name="Normalny 12" xfId="75"/>
    <cellStyle name="Normalny 13" xfId="76"/>
    <cellStyle name="Normalny 14" xfId="77"/>
    <cellStyle name="Normalny 15" xfId="78"/>
    <cellStyle name="Normalny 16" xfId="79"/>
    <cellStyle name="Normalny 17" xfId="80"/>
    <cellStyle name="Normalny 18" xfId="81"/>
    <cellStyle name="Normalny 18 2" xfId="82"/>
    <cellStyle name="Normalny 19" xfId="83"/>
    <cellStyle name="Normalny 2" xfId="84"/>
    <cellStyle name="Normalny 2 10" xfId="85"/>
    <cellStyle name="Normalny 2 11" xfId="86"/>
    <cellStyle name="Normalny 2 12" xfId="87"/>
    <cellStyle name="Normalny 2 13" xfId="88"/>
    <cellStyle name="Normalny 2 14" xfId="89"/>
    <cellStyle name="Normalny 2 15" xfId="90"/>
    <cellStyle name="Normalny 2 16" xfId="91"/>
    <cellStyle name="Normalny 2 17" xfId="92"/>
    <cellStyle name="Normalny 2 18" xfId="93"/>
    <cellStyle name="Normalny 2 19" xfId="94"/>
    <cellStyle name="Normalny 2 2" xfId="95"/>
    <cellStyle name="Normalny 2 2 10" xfId="96"/>
    <cellStyle name="Normalny 2 2 11" xfId="97"/>
    <cellStyle name="Normalny 2 2 12" xfId="98"/>
    <cellStyle name="Normalny 2 2 13" xfId="99"/>
    <cellStyle name="Normalny 2 2 14" xfId="100"/>
    <cellStyle name="Normalny 2 2 15" xfId="101"/>
    <cellStyle name="Normalny 2 2 16" xfId="102"/>
    <cellStyle name="Normalny 2 2 17" xfId="103"/>
    <cellStyle name="Normalny 2 2 18" xfId="104"/>
    <cellStyle name="Normalny 2 2 19" xfId="105"/>
    <cellStyle name="Normalny 2 2 2" xfId="106"/>
    <cellStyle name="Normalny 2 2 20" xfId="107"/>
    <cellStyle name="Normalny 2 2 3" xfId="108"/>
    <cellStyle name="Normalny 2 2 4" xfId="109"/>
    <cellStyle name="Normalny 2 2 5" xfId="110"/>
    <cellStyle name="Normalny 2 2 6" xfId="111"/>
    <cellStyle name="Normalny 2 2 7" xfId="112"/>
    <cellStyle name="Normalny 2 2 8" xfId="113"/>
    <cellStyle name="Normalny 2 2 9" xfId="114"/>
    <cellStyle name="Normalny 2 2_układ wykonawczy 1495" xfId="115"/>
    <cellStyle name="Normalny 2 20" xfId="116"/>
    <cellStyle name="Normalny 2 21" xfId="117"/>
    <cellStyle name="Normalny 2 22" xfId="118"/>
    <cellStyle name="Normalny 2 3" xfId="119"/>
    <cellStyle name="Normalny 2 4" xfId="120"/>
    <cellStyle name="Normalny 2 5" xfId="121"/>
    <cellStyle name="Normalny 2 6" xfId="122"/>
    <cellStyle name="Normalny 2 7" xfId="123"/>
    <cellStyle name="Normalny 2 8" xfId="124"/>
    <cellStyle name="Normalny 2 9" xfId="125"/>
    <cellStyle name="Normalny 2_BIP-2007 roczne-załączniki" xfId="126"/>
    <cellStyle name="Normalny 22" xfId="127"/>
    <cellStyle name="Normalny 3" xfId="128"/>
    <cellStyle name="Normalny 4" xfId="129"/>
    <cellStyle name="Normalny 5" xfId="130"/>
    <cellStyle name="Normalny 5 2" xfId="131"/>
    <cellStyle name="Normalny 6" xfId="132"/>
    <cellStyle name="Normalny 7" xfId="133"/>
    <cellStyle name="Normalny 8" xfId="134"/>
    <cellStyle name="Normalny 9" xfId="135"/>
    <cellStyle name="Normalny_UKŁ WYK. 2006.xls Z DN. 18.01.06 2" xfId="136"/>
    <cellStyle name="Obliczenia" xfId="137"/>
    <cellStyle name="Followed Hyperlink" xfId="138"/>
    <cellStyle name="Percent" xfId="139"/>
    <cellStyle name="Suma" xfId="140"/>
    <cellStyle name="Tekst objaśnienia" xfId="141"/>
    <cellStyle name="Tekst ostrzeżenia" xfId="142"/>
    <cellStyle name="Tytuł" xfId="143"/>
    <cellStyle name="Uwaga" xfId="144"/>
    <cellStyle name="Currency" xfId="145"/>
    <cellStyle name="Currency [0]" xfId="146"/>
    <cellStyle name="Złe" xfId="1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90" zoomScaleNormal="90" workbookViewId="0" topLeftCell="A22">
      <selection activeCell="D14" sqref="D14"/>
    </sheetView>
  </sheetViews>
  <sheetFormatPr defaultColWidth="9.140625" defaultRowHeight="15"/>
  <cols>
    <col min="1" max="1" width="6.28125" style="0" customWidth="1"/>
    <col min="2" max="2" width="9.57421875" style="0" customWidth="1"/>
    <col min="3" max="3" width="6.140625" style="0" customWidth="1"/>
    <col min="4" max="4" width="45.421875" style="0" customWidth="1"/>
    <col min="5" max="5" width="13.8515625" style="0" customWidth="1"/>
    <col min="6" max="6" width="14.7109375" style="0" customWidth="1"/>
    <col min="7" max="7" width="14.8515625" style="0" customWidth="1"/>
    <col min="8" max="8" width="15.421875" style="0" customWidth="1"/>
    <col min="9" max="9" width="14.00390625" style="0" customWidth="1"/>
    <col min="10" max="10" width="15.421875" style="0" customWidth="1"/>
  </cols>
  <sheetData>
    <row r="1" spans="1:10" ht="29.25" customHeight="1">
      <c r="A1" s="108" t="s">
        <v>32</v>
      </c>
      <c r="B1" s="109"/>
      <c r="C1" s="109"/>
      <c r="D1" s="109"/>
      <c r="E1" s="109"/>
      <c r="F1" s="109"/>
      <c r="G1" s="109"/>
      <c r="H1" s="109"/>
      <c r="I1" s="109"/>
      <c r="J1" s="110"/>
    </row>
    <row r="2" spans="1:10" ht="16.5" customHeight="1">
      <c r="A2" s="111" t="s">
        <v>26</v>
      </c>
      <c r="B2" s="112"/>
      <c r="C2" s="112"/>
      <c r="D2" s="112"/>
      <c r="E2" s="112"/>
      <c r="F2" s="112"/>
      <c r="G2" s="112"/>
      <c r="H2" s="112"/>
      <c r="I2" s="112"/>
      <c r="J2" s="113"/>
    </row>
    <row r="3" spans="1:10" ht="15.75">
      <c r="A3" s="34"/>
      <c r="B3" s="34"/>
      <c r="C3" s="34"/>
      <c r="D3" s="34"/>
      <c r="E3" s="34"/>
      <c r="F3" s="34"/>
      <c r="G3" s="34"/>
      <c r="H3" s="34"/>
      <c r="I3" s="34"/>
      <c r="J3" s="35" t="s">
        <v>0</v>
      </c>
    </row>
    <row r="4" spans="1:10" ht="15.75">
      <c r="A4" s="114" t="s">
        <v>1</v>
      </c>
      <c r="B4" s="114" t="s">
        <v>2</v>
      </c>
      <c r="C4" s="115" t="s">
        <v>3</v>
      </c>
      <c r="D4" s="115" t="s">
        <v>4</v>
      </c>
      <c r="E4" s="116" t="s">
        <v>5</v>
      </c>
      <c r="F4" s="116"/>
      <c r="G4" s="116" t="s">
        <v>6</v>
      </c>
      <c r="H4" s="116"/>
      <c r="I4" s="116" t="s">
        <v>7</v>
      </c>
      <c r="J4" s="116"/>
    </row>
    <row r="5" spans="1:11" ht="21.75" customHeight="1">
      <c r="A5" s="114"/>
      <c r="B5" s="114"/>
      <c r="C5" s="115"/>
      <c r="D5" s="115"/>
      <c r="E5" s="28" t="s">
        <v>8</v>
      </c>
      <c r="F5" s="28" t="s">
        <v>9</v>
      </c>
      <c r="G5" s="28" t="s">
        <v>8</v>
      </c>
      <c r="H5" s="28" t="s">
        <v>9</v>
      </c>
      <c r="I5" s="28" t="s">
        <v>8</v>
      </c>
      <c r="J5" s="28" t="s">
        <v>9</v>
      </c>
      <c r="K5" s="19"/>
    </row>
    <row r="6" spans="1:10" ht="25.5" customHeight="1">
      <c r="A6" s="49">
        <v>710</v>
      </c>
      <c r="B6" s="49"/>
      <c r="C6" s="49"/>
      <c r="D6" s="69" t="s">
        <v>84</v>
      </c>
      <c r="E6" s="50">
        <f aca="true" t="shared" si="0" ref="E6:J6">E7</f>
        <v>4692</v>
      </c>
      <c r="F6" s="50">
        <f t="shared" si="0"/>
        <v>0</v>
      </c>
      <c r="G6" s="50">
        <f t="shared" si="0"/>
        <v>4692</v>
      </c>
      <c r="H6" s="50">
        <f t="shared" si="0"/>
        <v>0</v>
      </c>
      <c r="I6" s="50">
        <f t="shared" si="0"/>
        <v>4692</v>
      </c>
      <c r="J6" s="50">
        <f t="shared" si="0"/>
        <v>0</v>
      </c>
    </row>
    <row r="7" spans="1:10" ht="33.75" customHeight="1">
      <c r="A7" s="23"/>
      <c r="B7" s="23">
        <v>71015</v>
      </c>
      <c r="C7" s="23"/>
      <c r="D7" s="85" t="s">
        <v>81</v>
      </c>
      <c r="E7" s="25">
        <f aca="true" t="shared" si="1" ref="E7:J7">E8+E9</f>
        <v>4692</v>
      </c>
      <c r="F7" s="25">
        <f t="shared" si="1"/>
        <v>0</v>
      </c>
      <c r="G7" s="25">
        <f t="shared" si="1"/>
        <v>4692</v>
      </c>
      <c r="H7" s="25">
        <f t="shared" si="1"/>
        <v>0</v>
      </c>
      <c r="I7" s="25">
        <f t="shared" si="1"/>
        <v>4692</v>
      </c>
      <c r="J7" s="25">
        <f t="shared" si="1"/>
        <v>0</v>
      </c>
    </row>
    <row r="8" spans="1:10" ht="60.75" customHeight="1">
      <c r="A8" s="23"/>
      <c r="B8" s="23"/>
      <c r="C8" s="24">
        <v>2110</v>
      </c>
      <c r="D8" s="71" t="s">
        <v>33</v>
      </c>
      <c r="E8" s="26">
        <v>4692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</row>
    <row r="9" spans="1:10" ht="33" customHeight="1">
      <c r="A9" s="23"/>
      <c r="B9" s="23"/>
      <c r="C9" s="24">
        <v>4020</v>
      </c>
      <c r="D9" s="71" t="s">
        <v>82</v>
      </c>
      <c r="E9" s="26">
        <v>0</v>
      </c>
      <c r="F9" s="26">
        <v>0</v>
      </c>
      <c r="G9" s="26">
        <v>4692</v>
      </c>
      <c r="H9" s="26">
        <v>0</v>
      </c>
      <c r="I9" s="26">
        <v>4692</v>
      </c>
      <c r="J9" s="26">
        <v>0</v>
      </c>
    </row>
    <row r="10" spans="1:10" ht="25.5" customHeight="1">
      <c r="A10" s="49">
        <v>801</v>
      </c>
      <c r="B10" s="49"/>
      <c r="C10" s="49"/>
      <c r="D10" s="69" t="s">
        <v>72</v>
      </c>
      <c r="E10" s="50">
        <f aca="true" t="shared" si="2" ref="E10:J10">E11</f>
        <v>40000</v>
      </c>
      <c r="F10" s="50">
        <f t="shared" si="2"/>
        <v>0</v>
      </c>
      <c r="G10" s="50">
        <f t="shared" si="2"/>
        <v>40000</v>
      </c>
      <c r="H10" s="50">
        <f t="shared" si="2"/>
        <v>0</v>
      </c>
      <c r="I10" s="50">
        <f t="shared" si="2"/>
        <v>0</v>
      </c>
      <c r="J10" s="50">
        <f t="shared" si="2"/>
        <v>0</v>
      </c>
    </row>
    <row r="11" spans="1:10" ht="33.75" customHeight="1">
      <c r="A11" s="23"/>
      <c r="B11" s="23">
        <v>80146</v>
      </c>
      <c r="C11" s="23"/>
      <c r="D11" s="85" t="s">
        <v>73</v>
      </c>
      <c r="E11" s="25">
        <f aca="true" t="shared" si="3" ref="E11:J11">SUM(E12:E14)</f>
        <v>40000</v>
      </c>
      <c r="F11" s="25">
        <f t="shared" si="3"/>
        <v>0</v>
      </c>
      <c r="G11" s="25">
        <f t="shared" si="3"/>
        <v>40000</v>
      </c>
      <c r="H11" s="25">
        <f t="shared" si="3"/>
        <v>0</v>
      </c>
      <c r="I11" s="25">
        <f t="shared" si="3"/>
        <v>0</v>
      </c>
      <c r="J11" s="25">
        <f t="shared" si="3"/>
        <v>0</v>
      </c>
    </row>
    <row r="12" spans="1:10" ht="60.75" customHeight="1">
      <c r="A12" s="23"/>
      <c r="B12" s="23"/>
      <c r="C12" s="24">
        <v>2310</v>
      </c>
      <c r="D12" s="71" t="s">
        <v>77</v>
      </c>
      <c r="E12" s="26">
        <v>40000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</row>
    <row r="13" spans="1:10" ht="21.75" customHeight="1">
      <c r="A13" s="23"/>
      <c r="B13" s="23"/>
      <c r="C13" s="24">
        <v>4170</v>
      </c>
      <c r="D13" s="71" t="s">
        <v>85</v>
      </c>
      <c r="E13" s="26">
        <v>0</v>
      </c>
      <c r="F13" s="26">
        <v>0</v>
      </c>
      <c r="G13" s="26">
        <v>24000</v>
      </c>
      <c r="H13" s="26">
        <v>0</v>
      </c>
      <c r="I13" s="26">
        <v>0</v>
      </c>
      <c r="J13" s="26">
        <v>0</v>
      </c>
    </row>
    <row r="14" spans="1:10" ht="21.75" customHeight="1">
      <c r="A14" s="23"/>
      <c r="B14" s="23"/>
      <c r="C14" s="24">
        <v>4300</v>
      </c>
      <c r="D14" s="71" t="s">
        <v>71</v>
      </c>
      <c r="E14" s="26">
        <v>0</v>
      </c>
      <c r="F14" s="26">
        <v>0</v>
      </c>
      <c r="G14" s="26">
        <v>16000</v>
      </c>
      <c r="H14" s="26">
        <v>0</v>
      </c>
      <c r="I14" s="26">
        <v>0</v>
      </c>
      <c r="J14" s="26">
        <v>0</v>
      </c>
    </row>
    <row r="15" spans="1:10" ht="39" customHeight="1">
      <c r="A15" s="49">
        <v>853</v>
      </c>
      <c r="B15" s="49"/>
      <c r="C15" s="49"/>
      <c r="D15" s="69" t="s">
        <v>68</v>
      </c>
      <c r="E15" s="50">
        <f aca="true" t="shared" si="4" ref="E15:J15">E16</f>
        <v>10000</v>
      </c>
      <c r="F15" s="50">
        <f t="shared" si="4"/>
        <v>0</v>
      </c>
      <c r="G15" s="50">
        <f t="shared" si="4"/>
        <v>10000</v>
      </c>
      <c r="H15" s="50">
        <f t="shared" si="4"/>
        <v>0</v>
      </c>
      <c r="I15" s="50">
        <f t="shared" si="4"/>
        <v>10000</v>
      </c>
      <c r="J15" s="50">
        <f t="shared" si="4"/>
        <v>0</v>
      </c>
    </row>
    <row r="16" spans="1:10" ht="33.75" customHeight="1">
      <c r="A16" s="23"/>
      <c r="B16" s="23">
        <v>85321</v>
      </c>
      <c r="C16" s="23"/>
      <c r="D16" s="85" t="s">
        <v>69</v>
      </c>
      <c r="E16" s="25">
        <f aca="true" t="shared" si="5" ref="E16:J16">SUM(E17:E18)</f>
        <v>10000</v>
      </c>
      <c r="F16" s="25">
        <f t="shared" si="5"/>
        <v>0</v>
      </c>
      <c r="G16" s="25">
        <f t="shared" si="5"/>
        <v>10000</v>
      </c>
      <c r="H16" s="25">
        <f t="shared" si="5"/>
        <v>0</v>
      </c>
      <c r="I16" s="25">
        <f t="shared" si="5"/>
        <v>10000</v>
      </c>
      <c r="J16" s="25">
        <f t="shared" si="5"/>
        <v>0</v>
      </c>
    </row>
    <row r="17" spans="1:10" ht="60.75" customHeight="1">
      <c r="A17" s="23"/>
      <c r="B17" s="23"/>
      <c r="C17" s="24">
        <v>2110</v>
      </c>
      <c r="D17" s="71" t="s">
        <v>33</v>
      </c>
      <c r="E17" s="26">
        <v>10000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</row>
    <row r="18" spans="1:10" ht="21.75" customHeight="1">
      <c r="A18" s="23"/>
      <c r="B18" s="23"/>
      <c r="C18" s="24">
        <v>4300</v>
      </c>
      <c r="D18" s="71" t="s">
        <v>71</v>
      </c>
      <c r="E18" s="26">
        <v>0</v>
      </c>
      <c r="F18" s="26">
        <v>0</v>
      </c>
      <c r="G18" s="26">
        <v>10000</v>
      </c>
      <c r="H18" s="26">
        <v>0</v>
      </c>
      <c r="I18" s="26">
        <v>10000</v>
      </c>
      <c r="J18" s="26">
        <v>0</v>
      </c>
    </row>
    <row r="19" spans="1:11" ht="22.5" customHeight="1">
      <c r="A19" s="117" t="s">
        <v>10</v>
      </c>
      <c r="B19" s="117"/>
      <c r="C19" s="117"/>
      <c r="D19" s="117"/>
      <c r="E19" s="43">
        <f aca="true" t="shared" si="6" ref="E19:J19">E6+E10+E15</f>
        <v>54692</v>
      </c>
      <c r="F19" s="43">
        <f t="shared" si="6"/>
        <v>0</v>
      </c>
      <c r="G19" s="43">
        <f t="shared" si="6"/>
        <v>54692</v>
      </c>
      <c r="H19" s="43">
        <f t="shared" si="6"/>
        <v>0</v>
      </c>
      <c r="I19" s="43">
        <f t="shared" si="6"/>
        <v>14692</v>
      </c>
      <c r="J19" s="43">
        <f t="shared" si="6"/>
        <v>0</v>
      </c>
      <c r="K19" s="1"/>
    </row>
    <row r="20" spans="1:11" ht="19.5" customHeight="1">
      <c r="A20" s="118" t="s">
        <v>13</v>
      </c>
      <c r="B20" s="119"/>
      <c r="C20" s="119"/>
      <c r="D20" s="119"/>
      <c r="E20" s="120">
        <f>E19-F19</f>
        <v>54692</v>
      </c>
      <c r="F20" s="121"/>
      <c r="G20" s="120">
        <f>G19-H19</f>
        <v>54692</v>
      </c>
      <c r="H20" s="121"/>
      <c r="I20" s="120">
        <f>I19-J19</f>
        <v>14692</v>
      </c>
      <c r="J20" s="121"/>
      <c r="K20" s="1"/>
    </row>
    <row r="21" spans="1:11" ht="15" customHeight="1">
      <c r="A21" s="44"/>
      <c r="B21" s="45"/>
      <c r="C21" s="45"/>
      <c r="D21" s="45"/>
      <c r="E21" s="46"/>
      <c r="F21" s="47"/>
      <c r="G21" s="46"/>
      <c r="H21" s="47"/>
      <c r="I21" s="46"/>
      <c r="J21" s="47"/>
      <c r="K21" s="1"/>
    </row>
    <row r="22" spans="1:10" ht="12.75" customHeight="1">
      <c r="A22" s="48"/>
      <c r="B22" s="48"/>
      <c r="C22" s="48"/>
      <c r="D22" s="48"/>
      <c r="E22" s="48"/>
      <c r="F22" s="48"/>
      <c r="G22" s="48"/>
      <c r="H22" s="48"/>
      <c r="I22" s="48"/>
      <c r="J22" s="48"/>
    </row>
    <row r="23" spans="1:10" ht="24.75" customHeight="1">
      <c r="A23" s="4"/>
      <c r="B23" s="5"/>
      <c r="C23" s="5"/>
      <c r="D23" s="6" t="s">
        <v>25</v>
      </c>
      <c r="E23" s="5"/>
      <c r="F23" s="5"/>
      <c r="G23" s="5"/>
      <c r="H23" s="5"/>
      <c r="I23" s="5"/>
      <c r="J23" s="5"/>
    </row>
    <row r="24" spans="1:10" ht="18" customHeight="1">
      <c r="A24" s="2"/>
      <c r="B24" s="29"/>
      <c r="C24" s="29"/>
      <c r="D24" s="7" t="s">
        <v>27</v>
      </c>
      <c r="E24" s="9"/>
      <c r="F24" s="9"/>
      <c r="G24" s="9"/>
      <c r="H24" s="9"/>
      <c r="I24" s="9"/>
      <c r="J24" s="9"/>
    </row>
    <row r="25" spans="1:10" ht="18.75" customHeight="1">
      <c r="A25" s="2"/>
      <c r="B25" s="29"/>
      <c r="C25" s="29"/>
      <c r="D25" s="99">
        <v>2110</v>
      </c>
      <c r="E25" s="30">
        <f aca="true" t="shared" si="7" ref="E25:J25">E17+E8</f>
        <v>14692</v>
      </c>
      <c r="F25" s="30">
        <f t="shared" si="7"/>
        <v>0</v>
      </c>
      <c r="G25" s="30">
        <f t="shared" si="7"/>
        <v>0</v>
      </c>
      <c r="H25" s="30">
        <f t="shared" si="7"/>
        <v>0</v>
      </c>
      <c r="I25" s="30">
        <f t="shared" si="7"/>
        <v>0</v>
      </c>
      <c r="J25" s="30">
        <f t="shared" si="7"/>
        <v>0</v>
      </c>
    </row>
    <row r="26" spans="1:10" ht="18.75" customHeight="1">
      <c r="A26" s="2"/>
      <c r="B26" s="29"/>
      <c r="C26" s="29"/>
      <c r="D26" s="29">
        <v>2310</v>
      </c>
      <c r="E26" s="30">
        <f aca="true" t="shared" si="8" ref="E26:J26">E12</f>
        <v>40000</v>
      </c>
      <c r="F26" s="30">
        <f t="shared" si="8"/>
        <v>0</v>
      </c>
      <c r="G26" s="30">
        <f t="shared" si="8"/>
        <v>0</v>
      </c>
      <c r="H26" s="30">
        <f t="shared" si="8"/>
        <v>0</v>
      </c>
      <c r="I26" s="30">
        <f t="shared" si="8"/>
        <v>0</v>
      </c>
      <c r="J26" s="30">
        <f t="shared" si="8"/>
        <v>0</v>
      </c>
    </row>
    <row r="27" spans="1:10" ht="18" customHeight="1">
      <c r="A27" s="2"/>
      <c r="B27" s="29"/>
      <c r="C27" s="29"/>
      <c r="D27" s="7" t="s">
        <v>28</v>
      </c>
      <c r="E27" s="9">
        <f aca="true" t="shared" si="9" ref="E27:J27">SUM(E25:E26)</f>
        <v>54692</v>
      </c>
      <c r="F27" s="9">
        <f t="shared" si="9"/>
        <v>0</v>
      </c>
      <c r="G27" s="9">
        <f t="shared" si="9"/>
        <v>0</v>
      </c>
      <c r="H27" s="9">
        <f t="shared" si="9"/>
        <v>0</v>
      </c>
      <c r="I27" s="9">
        <f t="shared" si="9"/>
        <v>0</v>
      </c>
      <c r="J27" s="9">
        <f t="shared" si="9"/>
        <v>0</v>
      </c>
    </row>
    <row r="28" spans="1:10" ht="17.25" customHeight="1">
      <c r="A28" s="38"/>
      <c r="B28" s="38"/>
      <c r="C28" s="38"/>
      <c r="D28" s="33" t="s">
        <v>13</v>
      </c>
      <c r="E28" s="102">
        <f>E27-F27</f>
        <v>54692</v>
      </c>
      <c r="F28" s="103"/>
      <c r="G28" s="102">
        <f>G27-H27</f>
        <v>0</v>
      </c>
      <c r="H28" s="103"/>
      <c r="I28" s="102">
        <f>I27-J27</f>
        <v>0</v>
      </c>
      <c r="J28" s="103"/>
    </row>
    <row r="29" spans="1:10" ht="15">
      <c r="A29" s="73"/>
      <c r="B29" s="73"/>
      <c r="C29" s="73"/>
      <c r="D29" s="73"/>
      <c r="E29" s="73"/>
      <c r="F29" s="73"/>
      <c r="G29" s="73"/>
      <c r="H29" s="73"/>
      <c r="I29" s="73"/>
      <c r="J29" s="73"/>
    </row>
    <row r="30" spans="1:10" ht="23.25" customHeight="1">
      <c r="A30" s="4"/>
      <c r="B30" s="5"/>
      <c r="C30" s="5"/>
      <c r="D30" s="6" t="s">
        <v>11</v>
      </c>
      <c r="E30" s="5"/>
      <c r="F30" s="5"/>
      <c r="G30" s="5"/>
      <c r="H30" s="5"/>
      <c r="I30" s="5"/>
      <c r="J30" s="5"/>
    </row>
    <row r="31" spans="1:10" ht="15">
      <c r="A31" s="2"/>
      <c r="B31" s="29"/>
      <c r="C31" s="29"/>
      <c r="D31" s="7" t="s">
        <v>27</v>
      </c>
      <c r="E31" s="9"/>
      <c r="F31" s="9"/>
      <c r="G31" s="9"/>
      <c r="H31" s="9"/>
      <c r="I31" s="9"/>
      <c r="J31" s="9"/>
    </row>
    <row r="32" spans="1:10" s="101" customFormat="1" ht="17.25" customHeight="1">
      <c r="A32" s="2"/>
      <c r="B32" s="29"/>
      <c r="C32" s="29"/>
      <c r="D32" s="100">
        <v>4020</v>
      </c>
      <c r="E32" s="30">
        <f aca="true" t="shared" si="10" ref="E32:J32">E9</f>
        <v>0</v>
      </c>
      <c r="F32" s="30">
        <f t="shared" si="10"/>
        <v>0</v>
      </c>
      <c r="G32" s="30">
        <f t="shared" si="10"/>
        <v>4692</v>
      </c>
      <c r="H32" s="30">
        <f t="shared" si="10"/>
        <v>0</v>
      </c>
      <c r="I32" s="30">
        <f t="shared" si="10"/>
        <v>4692</v>
      </c>
      <c r="J32" s="30">
        <f t="shared" si="10"/>
        <v>0</v>
      </c>
    </row>
    <row r="33" spans="1:10" ht="18" customHeight="1">
      <c r="A33" s="2"/>
      <c r="B33" s="29"/>
      <c r="C33" s="29"/>
      <c r="D33" s="29">
        <v>4170</v>
      </c>
      <c r="E33" s="30">
        <f aca="true" t="shared" si="11" ref="E33:J33">E13</f>
        <v>0</v>
      </c>
      <c r="F33" s="30">
        <f t="shared" si="11"/>
        <v>0</v>
      </c>
      <c r="G33" s="30">
        <f t="shared" si="11"/>
        <v>24000</v>
      </c>
      <c r="H33" s="30">
        <f t="shared" si="11"/>
        <v>0</v>
      </c>
      <c r="I33" s="30">
        <f t="shared" si="11"/>
        <v>0</v>
      </c>
      <c r="J33" s="30">
        <f t="shared" si="11"/>
        <v>0</v>
      </c>
    </row>
    <row r="34" spans="1:10" ht="18" customHeight="1">
      <c r="A34" s="2"/>
      <c r="B34" s="29"/>
      <c r="C34" s="29"/>
      <c r="D34" s="29">
        <v>4300</v>
      </c>
      <c r="E34" s="30">
        <f aca="true" t="shared" si="12" ref="E34:J34">E14+E18</f>
        <v>0</v>
      </c>
      <c r="F34" s="30">
        <f t="shared" si="12"/>
        <v>0</v>
      </c>
      <c r="G34" s="30">
        <f t="shared" si="12"/>
        <v>26000</v>
      </c>
      <c r="H34" s="30">
        <f t="shared" si="12"/>
        <v>0</v>
      </c>
      <c r="I34" s="30">
        <f t="shared" si="12"/>
        <v>10000</v>
      </c>
      <c r="J34" s="30">
        <f t="shared" si="12"/>
        <v>0</v>
      </c>
    </row>
    <row r="35" spans="1:10" ht="15">
      <c r="A35" s="37"/>
      <c r="B35" s="36"/>
      <c r="C35" s="36"/>
      <c r="D35" s="7" t="s">
        <v>29</v>
      </c>
      <c r="E35" s="9">
        <f aca="true" t="shared" si="13" ref="E35:J35">SUM(E32:E34)</f>
        <v>0</v>
      </c>
      <c r="F35" s="9">
        <f t="shared" si="13"/>
        <v>0</v>
      </c>
      <c r="G35" s="9">
        <f t="shared" si="13"/>
        <v>54692</v>
      </c>
      <c r="H35" s="9">
        <f t="shared" si="13"/>
        <v>0</v>
      </c>
      <c r="I35" s="9">
        <f t="shared" si="13"/>
        <v>14692</v>
      </c>
      <c r="J35" s="9">
        <f t="shared" si="13"/>
        <v>0</v>
      </c>
    </row>
    <row r="36" spans="1:10" ht="15">
      <c r="A36" s="2"/>
      <c r="B36" s="29"/>
      <c r="C36" s="29"/>
      <c r="D36" s="74" t="s">
        <v>13</v>
      </c>
      <c r="E36" s="104">
        <f>E35-F35</f>
        <v>0</v>
      </c>
      <c r="F36" s="105"/>
      <c r="G36" s="104">
        <f>G35-H35</f>
        <v>54692</v>
      </c>
      <c r="H36" s="105"/>
      <c r="I36" s="104">
        <f>I35-J35</f>
        <v>14692</v>
      </c>
      <c r="J36" s="105"/>
    </row>
    <row r="37" spans="1:10" ht="15">
      <c r="A37" s="75"/>
      <c r="B37" s="76"/>
      <c r="C37" s="76"/>
      <c r="D37" s="77"/>
      <c r="E37" s="78"/>
      <c r="F37" s="78"/>
      <c r="G37" s="78"/>
      <c r="H37" s="78"/>
      <c r="I37" s="78"/>
      <c r="J37" s="78"/>
    </row>
    <row r="38" spans="1:10" ht="22.5" customHeight="1">
      <c r="A38" s="79"/>
      <c r="B38" s="80"/>
      <c r="C38" s="80"/>
      <c r="D38" s="81" t="s">
        <v>14</v>
      </c>
      <c r="E38" s="80"/>
      <c r="F38" s="82"/>
      <c r="G38" s="80"/>
      <c r="H38" s="80"/>
      <c r="I38" s="49"/>
      <c r="J38" s="49"/>
    </row>
    <row r="39" spans="1:10" ht="15">
      <c r="A39" s="8"/>
      <c r="B39" s="8"/>
      <c r="C39" s="8"/>
      <c r="D39" s="8" t="s">
        <v>19</v>
      </c>
      <c r="E39" s="9">
        <f aca="true" t="shared" si="14" ref="E39:J39">E42+E43+E44+E45+E46</f>
        <v>0</v>
      </c>
      <c r="F39" s="9">
        <f t="shared" si="14"/>
        <v>0</v>
      </c>
      <c r="G39" s="9">
        <f t="shared" si="14"/>
        <v>54692</v>
      </c>
      <c r="H39" s="9">
        <f t="shared" si="14"/>
        <v>0</v>
      </c>
      <c r="I39" s="9">
        <f t="shared" si="14"/>
        <v>14692</v>
      </c>
      <c r="J39" s="9">
        <f t="shared" si="14"/>
        <v>0</v>
      </c>
    </row>
    <row r="40" spans="1:10" ht="15">
      <c r="A40" s="3"/>
      <c r="B40" s="3"/>
      <c r="C40" s="3"/>
      <c r="D40" s="12" t="s">
        <v>15</v>
      </c>
      <c r="E40" s="30">
        <f aca="true" t="shared" si="15" ref="E40:J40">E33+E32</f>
        <v>0</v>
      </c>
      <c r="F40" s="30">
        <f t="shared" si="15"/>
        <v>0</v>
      </c>
      <c r="G40" s="30">
        <f t="shared" si="15"/>
        <v>28692</v>
      </c>
      <c r="H40" s="30">
        <f t="shared" si="15"/>
        <v>0</v>
      </c>
      <c r="I40" s="30">
        <f t="shared" si="15"/>
        <v>4692</v>
      </c>
      <c r="J40" s="30">
        <f t="shared" si="15"/>
        <v>0</v>
      </c>
    </row>
    <row r="41" spans="1:10" ht="15">
      <c r="A41" s="11"/>
      <c r="B41" s="11" t="s">
        <v>20</v>
      </c>
      <c r="C41" s="11"/>
      <c r="D41" s="12" t="s">
        <v>16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</row>
    <row r="42" spans="1:10" ht="15">
      <c r="A42" s="11"/>
      <c r="B42" s="11"/>
      <c r="C42" s="11"/>
      <c r="D42" s="12" t="s">
        <v>17</v>
      </c>
      <c r="E42" s="13">
        <f aca="true" t="shared" si="16" ref="E42:J42">SUM(E40:E41)</f>
        <v>0</v>
      </c>
      <c r="F42" s="13">
        <f t="shared" si="16"/>
        <v>0</v>
      </c>
      <c r="G42" s="13">
        <f t="shared" si="16"/>
        <v>28692</v>
      </c>
      <c r="H42" s="13">
        <f t="shared" si="16"/>
        <v>0</v>
      </c>
      <c r="I42" s="13">
        <f t="shared" si="16"/>
        <v>4692</v>
      </c>
      <c r="J42" s="13">
        <f t="shared" si="16"/>
        <v>0</v>
      </c>
    </row>
    <row r="43" spans="1:10" ht="28.5">
      <c r="A43" s="11"/>
      <c r="B43" s="11"/>
      <c r="C43" s="11"/>
      <c r="D43" s="14" t="s">
        <v>18</v>
      </c>
      <c r="E43" s="13">
        <f aca="true" t="shared" si="17" ref="E43:J43">E34</f>
        <v>0</v>
      </c>
      <c r="F43" s="13">
        <f t="shared" si="17"/>
        <v>0</v>
      </c>
      <c r="G43" s="13">
        <f t="shared" si="17"/>
        <v>26000</v>
      </c>
      <c r="H43" s="13">
        <f t="shared" si="17"/>
        <v>0</v>
      </c>
      <c r="I43" s="13">
        <f t="shared" si="17"/>
        <v>10000</v>
      </c>
      <c r="J43" s="13">
        <f t="shared" si="17"/>
        <v>0</v>
      </c>
    </row>
    <row r="44" spans="1:10" ht="15">
      <c r="A44" s="11"/>
      <c r="B44" s="11"/>
      <c r="C44" s="11"/>
      <c r="D44" s="14" t="s">
        <v>24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</row>
    <row r="45" spans="1:10" ht="15">
      <c r="A45" s="11"/>
      <c r="B45" s="11"/>
      <c r="C45" s="11"/>
      <c r="D45" s="12" t="s">
        <v>21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</row>
    <row r="46" spans="1:10" ht="15">
      <c r="A46" s="11"/>
      <c r="B46" s="11"/>
      <c r="C46" s="11"/>
      <c r="D46" s="12" t="s">
        <v>22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</row>
    <row r="47" spans="1:10" ht="15">
      <c r="A47" s="11"/>
      <c r="B47" s="36"/>
      <c r="C47" s="36"/>
      <c r="D47" s="8" t="s">
        <v>23</v>
      </c>
      <c r="E47" s="83">
        <v>0</v>
      </c>
      <c r="F47" s="83">
        <v>0</v>
      </c>
      <c r="G47" s="83">
        <v>0</v>
      </c>
      <c r="H47" s="83">
        <v>0</v>
      </c>
      <c r="I47" s="83">
        <v>0</v>
      </c>
      <c r="J47" s="83">
        <v>0</v>
      </c>
    </row>
    <row r="48" spans="1:10" ht="57">
      <c r="A48" s="11"/>
      <c r="B48" s="11"/>
      <c r="C48" s="11"/>
      <c r="D48" s="14" t="s">
        <v>30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</row>
    <row r="49" spans="1:10" ht="15">
      <c r="A49" s="11"/>
      <c r="B49" s="36"/>
      <c r="C49" s="36"/>
      <c r="D49" s="7" t="s">
        <v>12</v>
      </c>
      <c r="E49" s="9">
        <f aca="true" t="shared" si="18" ref="E49:J49">E39+E47</f>
        <v>0</v>
      </c>
      <c r="F49" s="9">
        <f t="shared" si="18"/>
        <v>0</v>
      </c>
      <c r="G49" s="9">
        <f t="shared" si="18"/>
        <v>54692</v>
      </c>
      <c r="H49" s="9">
        <f t="shared" si="18"/>
        <v>0</v>
      </c>
      <c r="I49" s="9">
        <f t="shared" si="18"/>
        <v>14692</v>
      </c>
      <c r="J49" s="9">
        <f t="shared" si="18"/>
        <v>0</v>
      </c>
    </row>
    <row r="50" spans="1:10" ht="15">
      <c r="A50" s="32"/>
      <c r="B50" s="32"/>
      <c r="C50" s="32"/>
      <c r="D50" s="33" t="s">
        <v>13</v>
      </c>
      <c r="E50" s="106">
        <f>E49-F49</f>
        <v>0</v>
      </c>
      <c r="F50" s="107"/>
      <c r="G50" s="106">
        <f>G49-H49</f>
        <v>54692</v>
      </c>
      <c r="H50" s="107"/>
      <c r="I50" s="106">
        <f>I49-J49</f>
        <v>14692</v>
      </c>
      <c r="J50" s="107"/>
    </row>
  </sheetData>
  <sheetProtection/>
  <mergeCells count="23">
    <mergeCell ref="G4:H4"/>
    <mergeCell ref="I4:J4"/>
    <mergeCell ref="A19:D19"/>
    <mergeCell ref="A20:D20"/>
    <mergeCell ref="E20:F20"/>
    <mergeCell ref="G20:H20"/>
    <mergeCell ref="I20:J20"/>
    <mergeCell ref="E50:F50"/>
    <mergeCell ref="G50:H50"/>
    <mergeCell ref="I50:J50"/>
    <mergeCell ref="A1:J1"/>
    <mergeCell ref="A2:J2"/>
    <mergeCell ref="A4:A5"/>
    <mergeCell ref="B4:B5"/>
    <mergeCell ref="C4:C5"/>
    <mergeCell ref="D4:D5"/>
    <mergeCell ref="E4:F4"/>
    <mergeCell ref="E28:F28"/>
    <mergeCell ref="G28:H28"/>
    <mergeCell ref="I28:J28"/>
    <mergeCell ref="E36:F36"/>
    <mergeCell ref="G36:H36"/>
    <mergeCell ref="I36:J36"/>
  </mergeCells>
  <printOptions horizontalCentered="1"/>
  <pageMargins left="0.2755905511811024" right="0.2362204724409449" top="1.062992125984252" bottom="0.4724409448818898" header="0.4330708661417323" footer="0.4724409448818898"/>
  <pageSetup fitToHeight="4" horizontalDpi="600" verticalDpi="600" orientation="landscape" paperSize="9" scale="91" r:id="rId1"/>
  <headerFooter>
    <oddHeader>&amp;RZałącznik Nr 1  do Uchwały  Nr  457/11 
Zarządu Powiatu w Stargardzie Szczecińskim
z dnia 26 maja 2011 roku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9"/>
  <sheetViews>
    <sheetView zoomScale="90" zoomScaleNormal="90" workbookViewId="0" topLeftCell="A46">
      <selection activeCell="D14" sqref="D14"/>
    </sheetView>
  </sheetViews>
  <sheetFormatPr defaultColWidth="9.140625" defaultRowHeight="15"/>
  <cols>
    <col min="1" max="1" width="6.28125" style="0" customWidth="1"/>
    <col min="2" max="2" width="9.57421875" style="0" customWidth="1"/>
    <col min="3" max="3" width="6.140625" style="0" customWidth="1"/>
    <col min="4" max="4" width="45.421875" style="0" customWidth="1"/>
    <col min="5" max="5" width="13.8515625" style="0" customWidth="1"/>
    <col min="6" max="6" width="14.7109375" style="0" customWidth="1"/>
    <col min="7" max="7" width="14.8515625" style="0" customWidth="1"/>
    <col min="8" max="8" width="15.421875" style="0" customWidth="1"/>
    <col min="9" max="9" width="14.00390625" style="0" customWidth="1"/>
    <col min="10" max="10" width="15.421875" style="0" customWidth="1"/>
  </cols>
  <sheetData>
    <row r="1" spans="1:10" ht="21" customHeight="1">
      <c r="A1" s="134" t="s">
        <v>32</v>
      </c>
      <c r="B1" s="134"/>
      <c r="C1" s="134"/>
      <c r="D1" s="134"/>
      <c r="E1" s="134"/>
      <c r="F1" s="134"/>
      <c r="G1" s="134"/>
      <c r="H1" s="134"/>
      <c r="I1" s="134"/>
      <c r="J1" s="134"/>
    </row>
    <row r="2" spans="1:10" ht="14.25" customHeight="1">
      <c r="A2" s="135" t="s">
        <v>31</v>
      </c>
      <c r="B2" s="135"/>
      <c r="C2" s="135"/>
      <c r="D2" s="135"/>
      <c r="E2" s="135"/>
      <c r="F2" s="135"/>
      <c r="G2" s="135"/>
      <c r="H2" s="135"/>
      <c r="I2" s="135"/>
      <c r="J2" s="135"/>
    </row>
    <row r="3" spans="1:10" ht="15.75">
      <c r="A3" s="34"/>
      <c r="B3" s="34"/>
      <c r="C3" s="34"/>
      <c r="D3" s="34"/>
      <c r="E3" s="34"/>
      <c r="F3" s="34"/>
      <c r="G3" s="34"/>
      <c r="H3" s="34"/>
      <c r="I3" s="34"/>
      <c r="J3" s="35" t="s">
        <v>0</v>
      </c>
    </row>
    <row r="4" spans="1:10" ht="15.75">
      <c r="A4" s="114" t="s">
        <v>1</v>
      </c>
      <c r="B4" s="114" t="s">
        <v>2</v>
      </c>
      <c r="C4" s="115" t="s">
        <v>3</v>
      </c>
      <c r="D4" s="115" t="s">
        <v>4</v>
      </c>
      <c r="E4" s="116" t="s">
        <v>5</v>
      </c>
      <c r="F4" s="116"/>
      <c r="G4" s="116" t="s">
        <v>6</v>
      </c>
      <c r="H4" s="116"/>
      <c r="I4" s="116" t="s">
        <v>7</v>
      </c>
      <c r="J4" s="116"/>
    </row>
    <row r="5" spans="1:11" ht="21.75" customHeight="1">
      <c r="A5" s="114"/>
      <c r="B5" s="114"/>
      <c r="C5" s="115"/>
      <c r="D5" s="115"/>
      <c r="E5" s="28" t="s">
        <v>8</v>
      </c>
      <c r="F5" s="28" t="s">
        <v>9</v>
      </c>
      <c r="G5" s="28" t="s">
        <v>8</v>
      </c>
      <c r="H5" s="28" t="s">
        <v>9</v>
      </c>
      <c r="I5" s="28" t="s">
        <v>8</v>
      </c>
      <c r="J5" s="28" t="s">
        <v>9</v>
      </c>
      <c r="K5" s="19"/>
    </row>
    <row r="6" spans="1:11" ht="23.25" customHeight="1">
      <c r="A6" s="122" t="s">
        <v>34</v>
      </c>
      <c r="B6" s="123"/>
      <c r="C6" s="123"/>
      <c r="D6" s="124"/>
      <c r="E6" s="31">
        <f aca="true" t="shared" si="0" ref="E6:J6">E10+E13+E7</f>
        <v>54692</v>
      </c>
      <c r="F6" s="31">
        <f t="shared" si="0"/>
        <v>0</v>
      </c>
      <c r="G6" s="31">
        <f t="shared" si="0"/>
        <v>0</v>
      </c>
      <c r="H6" s="31">
        <f t="shared" si="0"/>
        <v>0</v>
      </c>
      <c r="I6" s="31">
        <f t="shared" si="0"/>
        <v>0</v>
      </c>
      <c r="J6" s="31">
        <f t="shared" si="0"/>
        <v>0</v>
      </c>
      <c r="K6" s="19"/>
    </row>
    <row r="7" spans="1:10" ht="19.5" customHeight="1">
      <c r="A7" s="49">
        <v>710</v>
      </c>
      <c r="B7" s="49"/>
      <c r="C7" s="49"/>
      <c r="D7" s="69" t="s">
        <v>80</v>
      </c>
      <c r="E7" s="50">
        <f aca="true" t="shared" si="1" ref="E7:J8">E8</f>
        <v>4692</v>
      </c>
      <c r="F7" s="50">
        <f t="shared" si="1"/>
        <v>0</v>
      </c>
      <c r="G7" s="50">
        <f t="shared" si="1"/>
        <v>0</v>
      </c>
      <c r="H7" s="50">
        <f t="shared" si="1"/>
        <v>0</v>
      </c>
      <c r="I7" s="50">
        <f t="shared" si="1"/>
        <v>0</v>
      </c>
      <c r="J7" s="50">
        <f t="shared" si="1"/>
        <v>0</v>
      </c>
    </row>
    <row r="8" spans="1:10" ht="18" customHeight="1">
      <c r="A8" s="23"/>
      <c r="B8" s="23">
        <v>71015</v>
      </c>
      <c r="C8" s="23"/>
      <c r="D8" s="85" t="s">
        <v>81</v>
      </c>
      <c r="E8" s="25">
        <f>E9</f>
        <v>4692</v>
      </c>
      <c r="F8" s="25">
        <f t="shared" si="1"/>
        <v>0</v>
      </c>
      <c r="G8" s="25">
        <f t="shared" si="1"/>
        <v>0</v>
      </c>
      <c r="H8" s="25">
        <f t="shared" si="1"/>
        <v>0</v>
      </c>
      <c r="I8" s="25">
        <f t="shared" si="1"/>
        <v>0</v>
      </c>
      <c r="J8" s="25">
        <f t="shared" si="1"/>
        <v>0</v>
      </c>
    </row>
    <row r="9" spans="1:10" ht="60.75" customHeight="1">
      <c r="A9" s="23"/>
      <c r="B9" s="23"/>
      <c r="C9" s="24">
        <v>2110</v>
      </c>
      <c r="D9" s="71" t="s">
        <v>33</v>
      </c>
      <c r="E9" s="26">
        <v>4692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</row>
    <row r="10" spans="1:10" ht="20.25" customHeight="1">
      <c r="A10" s="49">
        <v>801</v>
      </c>
      <c r="B10" s="49"/>
      <c r="C10" s="49"/>
      <c r="D10" s="69" t="s">
        <v>72</v>
      </c>
      <c r="E10" s="50">
        <f aca="true" t="shared" si="2" ref="E10:J11">E11</f>
        <v>40000</v>
      </c>
      <c r="F10" s="50">
        <f t="shared" si="2"/>
        <v>0</v>
      </c>
      <c r="G10" s="50">
        <f t="shared" si="2"/>
        <v>0</v>
      </c>
      <c r="H10" s="50">
        <f t="shared" si="2"/>
        <v>0</v>
      </c>
      <c r="I10" s="50">
        <f t="shared" si="2"/>
        <v>0</v>
      </c>
      <c r="J10" s="50">
        <f t="shared" si="2"/>
        <v>0</v>
      </c>
    </row>
    <row r="11" spans="1:10" ht="20.25" customHeight="1">
      <c r="A11" s="23"/>
      <c r="B11" s="23">
        <v>80146</v>
      </c>
      <c r="C11" s="23"/>
      <c r="D11" s="85" t="s">
        <v>73</v>
      </c>
      <c r="E11" s="25">
        <f>E12</f>
        <v>40000</v>
      </c>
      <c r="F11" s="25">
        <f t="shared" si="2"/>
        <v>0</v>
      </c>
      <c r="G11" s="25">
        <f t="shared" si="2"/>
        <v>0</v>
      </c>
      <c r="H11" s="25">
        <f t="shared" si="2"/>
        <v>0</v>
      </c>
      <c r="I11" s="25">
        <f t="shared" si="2"/>
        <v>0</v>
      </c>
      <c r="J11" s="25">
        <f t="shared" si="2"/>
        <v>0</v>
      </c>
    </row>
    <row r="12" spans="1:10" ht="60.75" customHeight="1">
      <c r="A12" s="23"/>
      <c r="B12" s="23"/>
      <c r="C12" s="24">
        <v>2310</v>
      </c>
      <c r="D12" s="71" t="s">
        <v>77</v>
      </c>
      <c r="E12" s="26">
        <v>40000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</row>
    <row r="13" spans="1:10" ht="32.25" customHeight="1">
      <c r="A13" s="49">
        <v>853</v>
      </c>
      <c r="B13" s="49"/>
      <c r="C13" s="49"/>
      <c r="D13" s="69" t="s">
        <v>68</v>
      </c>
      <c r="E13" s="50">
        <f aca="true" t="shared" si="3" ref="E13:J13">E14</f>
        <v>10000</v>
      </c>
      <c r="F13" s="50">
        <f t="shared" si="3"/>
        <v>0</v>
      </c>
      <c r="G13" s="50">
        <f t="shared" si="3"/>
        <v>0</v>
      </c>
      <c r="H13" s="50">
        <f t="shared" si="3"/>
        <v>0</v>
      </c>
      <c r="I13" s="50">
        <f t="shared" si="3"/>
        <v>0</v>
      </c>
      <c r="J13" s="50">
        <f t="shared" si="3"/>
        <v>0</v>
      </c>
    </row>
    <row r="14" spans="1:10" ht="33.75" customHeight="1">
      <c r="A14" s="23"/>
      <c r="B14" s="23">
        <v>85321</v>
      </c>
      <c r="C14" s="23"/>
      <c r="D14" s="70" t="s">
        <v>69</v>
      </c>
      <c r="E14" s="25">
        <f aca="true" t="shared" si="4" ref="E14:J14">SUM(E15:E15)</f>
        <v>10000</v>
      </c>
      <c r="F14" s="25">
        <f t="shared" si="4"/>
        <v>0</v>
      </c>
      <c r="G14" s="25">
        <f t="shared" si="4"/>
        <v>0</v>
      </c>
      <c r="H14" s="25">
        <f t="shared" si="4"/>
        <v>0</v>
      </c>
      <c r="I14" s="25">
        <f t="shared" si="4"/>
        <v>0</v>
      </c>
      <c r="J14" s="25">
        <f t="shared" si="4"/>
        <v>0</v>
      </c>
    </row>
    <row r="15" spans="1:10" ht="60.75" customHeight="1">
      <c r="A15" s="23"/>
      <c r="B15" s="23"/>
      <c r="C15" s="24">
        <v>2110</v>
      </c>
      <c r="D15" s="71" t="s">
        <v>33</v>
      </c>
      <c r="E15" s="26">
        <v>10000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</row>
    <row r="16" spans="1:10" ht="23.25" customHeight="1">
      <c r="A16" s="122" t="s">
        <v>83</v>
      </c>
      <c r="B16" s="123"/>
      <c r="C16" s="123"/>
      <c r="D16" s="124"/>
      <c r="E16" s="72">
        <f aca="true" t="shared" si="5" ref="E16:J18">E17</f>
        <v>0</v>
      </c>
      <c r="F16" s="72">
        <f t="shared" si="5"/>
        <v>0</v>
      </c>
      <c r="G16" s="72">
        <f t="shared" si="5"/>
        <v>4692</v>
      </c>
      <c r="H16" s="72">
        <f t="shared" si="5"/>
        <v>0</v>
      </c>
      <c r="I16" s="72">
        <f t="shared" si="5"/>
        <v>4692</v>
      </c>
      <c r="J16" s="72">
        <f t="shared" si="5"/>
        <v>0</v>
      </c>
    </row>
    <row r="17" spans="1:10" ht="20.25" customHeight="1">
      <c r="A17" s="49">
        <v>710</v>
      </c>
      <c r="B17" s="49"/>
      <c r="C17" s="49"/>
      <c r="D17" s="69" t="s">
        <v>80</v>
      </c>
      <c r="E17" s="50">
        <f t="shared" si="5"/>
        <v>0</v>
      </c>
      <c r="F17" s="50">
        <f t="shared" si="5"/>
        <v>0</v>
      </c>
      <c r="G17" s="50">
        <f t="shared" si="5"/>
        <v>4692</v>
      </c>
      <c r="H17" s="50">
        <f t="shared" si="5"/>
        <v>0</v>
      </c>
      <c r="I17" s="50">
        <f t="shared" si="5"/>
        <v>4692</v>
      </c>
      <c r="J17" s="50">
        <f t="shared" si="5"/>
        <v>0</v>
      </c>
    </row>
    <row r="18" spans="1:10" ht="24" customHeight="1">
      <c r="A18" s="23"/>
      <c r="B18" s="23">
        <v>71015</v>
      </c>
      <c r="C18" s="23"/>
      <c r="D18" s="85" t="s">
        <v>81</v>
      </c>
      <c r="E18" s="25">
        <f t="shared" si="5"/>
        <v>0</v>
      </c>
      <c r="F18" s="25">
        <f t="shared" si="5"/>
        <v>0</v>
      </c>
      <c r="G18" s="25">
        <f t="shared" si="5"/>
        <v>4692</v>
      </c>
      <c r="H18" s="25">
        <f t="shared" si="5"/>
        <v>0</v>
      </c>
      <c r="I18" s="25">
        <f t="shared" si="5"/>
        <v>4692</v>
      </c>
      <c r="J18" s="25">
        <f t="shared" si="5"/>
        <v>0</v>
      </c>
    </row>
    <row r="19" spans="1:10" ht="33" customHeight="1">
      <c r="A19" s="23"/>
      <c r="B19" s="23"/>
      <c r="C19" s="24">
        <v>4020</v>
      </c>
      <c r="D19" s="71" t="s">
        <v>82</v>
      </c>
      <c r="E19" s="26">
        <v>0</v>
      </c>
      <c r="F19" s="26">
        <v>0</v>
      </c>
      <c r="G19" s="26">
        <v>4692</v>
      </c>
      <c r="H19" s="26">
        <v>0</v>
      </c>
      <c r="I19" s="26">
        <v>4692</v>
      </c>
      <c r="J19" s="26">
        <v>0</v>
      </c>
    </row>
    <row r="20" spans="1:10" ht="23.25" customHeight="1">
      <c r="A20" s="122" t="s">
        <v>79</v>
      </c>
      <c r="B20" s="123"/>
      <c r="C20" s="123"/>
      <c r="D20" s="124"/>
      <c r="E20" s="72">
        <f aca="true" t="shared" si="6" ref="E20:J20">E21</f>
        <v>0</v>
      </c>
      <c r="F20" s="72">
        <f t="shared" si="6"/>
        <v>0</v>
      </c>
      <c r="G20" s="72">
        <f t="shared" si="6"/>
        <v>40000</v>
      </c>
      <c r="H20" s="72">
        <f t="shared" si="6"/>
        <v>0</v>
      </c>
      <c r="I20" s="72">
        <f t="shared" si="6"/>
        <v>0</v>
      </c>
      <c r="J20" s="72">
        <f t="shared" si="6"/>
        <v>0</v>
      </c>
    </row>
    <row r="21" spans="1:10" ht="25.5" customHeight="1">
      <c r="A21" s="49">
        <v>801</v>
      </c>
      <c r="B21" s="49"/>
      <c r="C21" s="49"/>
      <c r="D21" s="69" t="s">
        <v>72</v>
      </c>
      <c r="E21" s="50">
        <f aca="true" t="shared" si="7" ref="E21:J21">E22</f>
        <v>0</v>
      </c>
      <c r="F21" s="50">
        <f t="shared" si="7"/>
        <v>0</v>
      </c>
      <c r="G21" s="50">
        <f t="shared" si="7"/>
        <v>40000</v>
      </c>
      <c r="H21" s="50">
        <f t="shared" si="7"/>
        <v>0</v>
      </c>
      <c r="I21" s="50">
        <f t="shared" si="7"/>
        <v>0</v>
      </c>
      <c r="J21" s="50">
        <f t="shared" si="7"/>
        <v>0</v>
      </c>
    </row>
    <row r="22" spans="1:10" ht="26.25" customHeight="1">
      <c r="A22" s="23"/>
      <c r="B22" s="23">
        <v>80146</v>
      </c>
      <c r="C22" s="23"/>
      <c r="D22" s="85" t="s">
        <v>73</v>
      </c>
      <c r="E22" s="25">
        <f aca="true" t="shared" si="8" ref="E22:J22">SUM(E23:E24)</f>
        <v>0</v>
      </c>
      <c r="F22" s="25">
        <f t="shared" si="8"/>
        <v>0</v>
      </c>
      <c r="G22" s="25">
        <f t="shared" si="8"/>
        <v>40000</v>
      </c>
      <c r="H22" s="25">
        <f t="shared" si="8"/>
        <v>0</v>
      </c>
      <c r="I22" s="25">
        <f t="shared" si="8"/>
        <v>0</v>
      </c>
      <c r="J22" s="25">
        <f t="shared" si="8"/>
        <v>0</v>
      </c>
    </row>
    <row r="23" spans="1:10" ht="21.75" customHeight="1">
      <c r="A23" s="23"/>
      <c r="B23" s="23"/>
      <c r="C23" s="24">
        <v>4170</v>
      </c>
      <c r="D23" s="71" t="s">
        <v>78</v>
      </c>
      <c r="E23" s="26">
        <v>0</v>
      </c>
      <c r="F23" s="26">
        <v>0</v>
      </c>
      <c r="G23" s="26">
        <v>24000</v>
      </c>
      <c r="H23" s="26">
        <v>0</v>
      </c>
      <c r="I23" s="26">
        <v>0</v>
      </c>
      <c r="J23" s="26">
        <v>0</v>
      </c>
    </row>
    <row r="24" spans="1:10" ht="21.75" customHeight="1">
      <c r="A24" s="23"/>
      <c r="B24" s="23"/>
      <c r="C24" s="24">
        <v>4300</v>
      </c>
      <c r="D24" s="71" t="s">
        <v>71</v>
      </c>
      <c r="E24" s="26">
        <v>0</v>
      </c>
      <c r="F24" s="26">
        <v>0</v>
      </c>
      <c r="G24" s="26">
        <v>16000</v>
      </c>
      <c r="H24" s="26">
        <v>0</v>
      </c>
      <c r="I24" s="26">
        <v>0</v>
      </c>
      <c r="J24" s="26">
        <v>0</v>
      </c>
    </row>
    <row r="25" spans="1:10" ht="20.25" customHeight="1">
      <c r="A25" s="122" t="s">
        <v>70</v>
      </c>
      <c r="B25" s="123"/>
      <c r="C25" s="123"/>
      <c r="D25" s="124"/>
      <c r="E25" s="72">
        <f aca="true" t="shared" si="9" ref="E25:J25">E26</f>
        <v>0</v>
      </c>
      <c r="F25" s="72">
        <f t="shared" si="9"/>
        <v>0</v>
      </c>
      <c r="G25" s="72">
        <f t="shared" si="9"/>
        <v>10000</v>
      </c>
      <c r="H25" s="72">
        <f t="shared" si="9"/>
        <v>0</v>
      </c>
      <c r="I25" s="72">
        <f t="shared" si="9"/>
        <v>10000</v>
      </c>
      <c r="J25" s="72">
        <f t="shared" si="9"/>
        <v>0</v>
      </c>
    </row>
    <row r="26" spans="1:10" ht="32.25" customHeight="1">
      <c r="A26" s="49">
        <v>853</v>
      </c>
      <c r="B26" s="49"/>
      <c r="C26" s="49"/>
      <c r="D26" s="69" t="s">
        <v>68</v>
      </c>
      <c r="E26" s="50">
        <f aca="true" t="shared" si="10" ref="E26:J27">E27</f>
        <v>0</v>
      </c>
      <c r="F26" s="50">
        <f t="shared" si="10"/>
        <v>0</v>
      </c>
      <c r="G26" s="50">
        <f t="shared" si="10"/>
        <v>10000</v>
      </c>
      <c r="H26" s="50">
        <f t="shared" si="10"/>
        <v>0</v>
      </c>
      <c r="I26" s="50">
        <f t="shared" si="10"/>
        <v>10000</v>
      </c>
      <c r="J26" s="50">
        <f t="shared" si="10"/>
        <v>0</v>
      </c>
    </row>
    <row r="27" spans="1:10" ht="33.75" customHeight="1">
      <c r="A27" s="23"/>
      <c r="B27" s="23">
        <v>85321</v>
      </c>
      <c r="C27" s="23"/>
      <c r="D27" s="70" t="s">
        <v>69</v>
      </c>
      <c r="E27" s="25">
        <f>E28</f>
        <v>0</v>
      </c>
      <c r="F27" s="25">
        <f t="shared" si="10"/>
        <v>0</v>
      </c>
      <c r="G27" s="25">
        <f t="shared" si="10"/>
        <v>10000</v>
      </c>
      <c r="H27" s="25">
        <f t="shared" si="10"/>
        <v>0</v>
      </c>
      <c r="I27" s="25">
        <f t="shared" si="10"/>
        <v>10000</v>
      </c>
      <c r="J27" s="25">
        <f t="shared" si="10"/>
        <v>0</v>
      </c>
    </row>
    <row r="28" spans="1:10" ht="21.75" customHeight="1">
      <c r="A28" s="23"/>
      <c r="B28" s="23"/>
      <c r="C28" s="24">
        <v>4300</v>
      </c>
      <c r="D28" s="71" t="s">
        <v>71</v>
      </c>
      <c r="E28" s="26">
        <v>0</v>
      </c>
      <c r="F28" s="26">
        <v>0</v>
      </c>
      <c r="G28" s="26">
        <v>10000</v>
      </c>
      <c r="H28" s="26">
        <v>0</v>
      </c>
      <c r="I28" s="26">
        <v>10000</v>
      </c>
      <c r="J28" s="26">
        <v>0</v>
      </c>
    </row>
    <row r="29" spans="1:11" ht="17.25" customHeight="1">
      <c r="A29" s="129" t="s">
        <v>10</v>
      </c>
      <c r="B29" s="129"/>
      <c r="C29" s="129"/>
      <c r="D29" s="129"/>
      <c r="E29" s="27">
        <f aca="true" t="shared" si="11" ref="E29:J29">E6+E20+E25+E16</f>
        <v>54692</v>
      </c>
      <c r="F29" s="27">
        <f t="shared" si="11"/>
        <v>0</v>
      </c>
      <c r="G29" s="27">
        <f t="shared" si="11"/>
        <v>54692</v>
      </c>
      <c r="H29" s="27">
        <f t="shared" si="11"/>
        <v>0</v>
      </c>
      <c r="I29" s="27">
        <f t="shared" si="11"/>
        <v>14692</v>
      </c>
      <c r="J29" s="27">
        <f t="shared" si="11"/>
        <v>0</v>
      </c>
      <c r="K29" s="1"/>
    </row>
    <row r="30" spans="1:11" ht="15" customHeight="1">
      <c r="A30" s="130" t="s">
        <v>13</v>
      </c>
      <c r="B30" s="131"/>
      <c r="C30" s="131"/>
      <c r="D30" s="131"/>
      <c r="E30" s="132">
        <f>E29-F29</f>
        <v>54692</v>
      </c>
      <c r="F30" s="133"/>
      <c r="G30" s="132">
        <f>G29-H29</f>
        <v>54692</v>
      </c>
      <c r="H30" s="133"/>
      <c r="I30" s="132">
        <f>I29-J29</f>
        <v>14692</v>
      </c>
      <c r="J30" s="133"/>
      <c r="K30" s="1"/>
    </row>
    <row r="31" spans="1:11" ht="15" customHeight="1">
      <c r="A31" s="39"/>
      <c r="B31" s="40"/>
      <c r="C31" s="40"/>
      <c r="D31" s="40"/>
      <c r="E31" s="41"/>
      <c r="F31" s="42"/>
      <c r="G31" s="41"/>
      <c r="H31" s="42"/>
      <c r="I31" s="41"/>
      <c r="J31" s="42"/>
      <c r="K31" s="1"/>
    </row>
    <row r="32" spans="1:10" ht="12.75" customHeight="1">
      <c r="A32" s="4"/>
      <c r="B32" s="5"/>
      <c r="C32" s="5"/>
      <c r="D32" s="6" t="s">
        <v>25</v>
      </c>
      <c r="E32" s="5"/>
      <c r="F32" s="5"/>
      <c r="G32" s="5"/>
      <c r="H32" s="5"/>
      <c r="I32" s="5"/>
      <c r="J32" s="5"/>
    </row>
    <row r="33" spans="1:10" ht="18" customHeight="1">
      <c r="A33" s="2"/>
      <c r="B33" s="29"/>
      <c r="C33" s="29"/>
      <c r="D33" s="7" t="s">
        <v>27</v>
      </c>
      <c r="E33" s="9"/>
      <c r="F33" s="9"/>
      <c r="G33" s="9"/>
      <c r="H33" s="9"/>
      <c r="I33" s="9"/>
      <c r="J33" s="9"/>
    </row>
    <row r="34" spans="1:10" ht="18.75" customHeight="1">
      <c r="A34" s="2"/>
      <c r="B34" s="29"/>
      <c r="C34" s="29"/>
      <c r="D34" s="29">
        <v>2110</v>
      </c>
      <c r="E34" s="30">
        <f aca="true" t="shared" si="12" ref="E34:J34">E15+E9</f>
        <v>14692</v>
      </c>
      <c r="F34" s="30">
        <f t="shared" si="12"/>
        <v>0</v>
      </c>
      <c r="G34" s="30">
        <f t="shared" si="12"/>
        <v>0</v>
      </c>
      <c r="H34" s="30">
        <f t="shared" si="12"/>
        <v>0</v>
      </c>
      <c r="I34" s="30">
        <f t="shared" si="12"/>
        <v>0</v>
      </c>
      <c r="J34" s="30">
        <f t="shared" si="12"/>
        <v>0</v>
      </c>
    </row>
    <row r="35" spans="1:10" ht="18.75" customHeight="1">
      <c r="A35" s="2"/>
      <c r="B35" s="29"/>
      <c r="C35" s="29"/>
      <c r="D35" s="29">
        <v>2310</v>
      </c>
      <c r="E35" s="30">
        <f aca="true" t="shared" si="13" ref="E35:J35">E12</f>
        <v>40000</v>
      </c>
      <c r="F35" s="30">
        <f t="shared" si="13"/>
        <v>0</v>
      </c>
      <c r="G35" s="30">
        <f t="shared" si="13"/>
        <v>0</v>
      </c>
      <c r="H35" s="30">
        <f t="shared" si="13"/>
        <v>0</v>
      </c>
      <c r="I35" s="30">
        <f t="shared" si="13"/>
        <v>0</v>
      </c>
      <c r="J35" s="30">
        <f t="shared" si="13"/>
        <v>0</v>
      </c>
    </row>
    <row r="36" spans="1:10" ht="18" customHeight="1">
      <c r="A36" s="2"/>
      <c r="B36" s="29"/>
      <c r="C36" s="29"/>
      <c r="D36" s="7" t="s">
        <v>28</v>
      </c>
      <c r="E36" s="9">
        <f aca="true" t="shared" si="14" ref="E36:J36">SUM(E34:E35)</f>
        <v>54692</v>
      </c>
      <c r="F36" s="9">
        <f t="shared" si="14"/>
        <v>0</v>
      </c>
      <c r="G36" s="9">
        <f t="shared" si="14"/>
        <v>0</v>
      </c>
      <c r="H36" s="9">
        <f t="shared" si="14"/>
        <v>0</v>
      </c>
      <c r="I36" s="9">
        <f t="shared" si="14"/>
        <v>0</v>
      </c>
      <c r="J36" s="9">
        <f t="shared" si="14"/>
        <v>0</v>
      </c>
    </row>
    <row r="37" spans="1:10" ht="17.25" customHeight="1">
      <c r="A37" s="38"/>
      <c r="B37" s="38"/>
      <c r="C37" s="38"/>
      <c r="D37" s="33" t="s">
        <v>13</v>
      </c>
      <c r="E37" s="102">
        <f>E36-F36</f>
        <v>54692</v>
      </c>
      <c r="F37" s="103"/>
      <c r="G37" s="102">
        <f>G36-H36</f>
        <v>0</v>
      </c>
      <c r="H37" s="103"/>
      <c r="I37" s="102">
        <f>I36-J36</f>
        <v>0</v>
      </c>
      <c r="J37" s="103"/>
    </row>
    <row r="39" spans="1:10" ht="15">
      <c r="A39" s="4"/>
      <c r="B39" s="5"/>
      <c r="C39" s="5"/>
      <c r="D39" s="6" t="s">
        <v>11</v>
      </c>
      <c r="E39" s="5"/>
      <c r="F39" s="5"/>
      <c r="G39" s="5"/>
      <c r="H39" s="5"/>
      <c r="I39" s="5"/>
      <c r="J39" s="5"/>
    </row>
    <row r="40" spans="1:10" ht="15">
      <c r="A40" s="2"/>
      <c r="B40" s="29"/>
      <c r="C40" s="29"/>
      <c r="D40" s="7" t="s">
        <v>27</v>
      </c>
      <c r="E40" s="9"/>
      <c r="F40" s="9"/>
      <c r="G40" s="9"/>
      <c r="H40" s="9"/>
      <c r="I40" s="9"/>
      <c r="J40" s="9"/>
    </row>
    <row r="41" spans="1:10" s="101" customFormat="1" ht="15">
      <c r="A41" s="2"/>
      <c r="B41" s="29"/>
      <c r="C41" s="29"/>
      <c r="D41" s="100">
        <v>4020</v>
      </c>
      <c r="E41" s="30">
        <f aca="true" t="shared" si="15" ref="E41:J41">E19</f>
        <v>0</v>
      </c>
      <c r="F41" s="30">
        <f t="shared" si="15"/>
        <v>0</v>
      </c>
      <c r="G41" s="30">
        <f t="shared" si="15"/>
        <v>4692</v>
      </c>
      <c r="H41" s="30">
        <f t="shared" si="15"/>
        <v>0</v>
      </c>
      <c r="I41" s="30">
        <f t="shared" si="15"/>
        <v>4692</v>
      </c>
      <c r="J41" s="30">
        <f t="shared" si="15"/>
        <v>0</v>
      </c>
    </row>
    <row r="42" spans="1:10" s="101" customFormat="1" ht="15">
      <c r="A42" s="2"/>
      <c r="B42" s="29"/>
      <c r="C42" s="29"/>
      <c r="D42" s="100">
        <v>4170</v>
      </c>
      <c r="E42" s="30">
        <f aca="true" t="shared" si="16" ref="E42:J42">E23</f>
        <v>0</v>
      </c>
      <c r="F42" s="30">
        <f t="shared" si="16"/>
        <v>0</v>
      </c>
      <c r="G42" s="30">
        <f t="shared" si="16"/>
        <v>24000</v>
      </c>
      <c r="H42" s="30">
        <f t="shared" si="16"/>
        <v>0</v>
      </c>
      <c r="I42" s="30">
        <f t="shared" si="16"/>
        <v>0</v>
      </c>
      <c r="J42" s="30">
        <f t="shared" si="16"/>
        <v>0</v>
      </c>
    </row>
    <row r="43" spans="1:10" ht="15">
      <c r="A43" s="2"/>
      <c r="B43" s="29"/>
      <c r="C43" s="29"/>
      <c r="D43" s="29">
        <v>4300</v>
      </c>
      <c r="E43" s="30">
        <f aca="true" t="shared" si="17" ref="E43:J43">E24+E28</f>
        <v>0</v>
      </c>
      <c r="F43" s="30">
        <f t="shared" si="17"/>
        <v>0</v>
      </c>
      <c r="G43" s="30">
        <f t="shared" si="17"/>
        <v>26000</v>
      </c>
      <c r="H43" s="30">
        <f t="shared" si="17"/>
        <v>0</v>
      </c>
      <c r="I43" s="30">
        <f t="shared" si="17"/>
        <v>10000</v>
      </c>
      <c r="J43" s="30">
        <f t="shared" si="17"/>
        <v>0</v>
      </c>
    </row>
    <row r="44" spans="1:10" ht="15">
      <c r="A44" s="37"/>
      <c r="B44" s="36"/>
      <c r="C44" s="36"/>
      <c r="D44" s="7" t="s">
        <v>29</v>
      </c>
      <c r="E44" s="9">
        <f aca="true" t="shared" si="18" ref="E44:J44">SUM(E41:E43)</f>
        <v>0</v>
      </c>
      <c r="F44" s="9">
        <f t="shared" si="18"/>
        <v>0</v>
      </c>
      <c r="G44" s="9">
        <f t="shared" si="18"/>
        <v>54692</v>
      </c>
      <c r="H44" s="9">
        <f t="shared" si="18"/>
        <v>0</v>
      </c>
      <c r="I44" s="9">
        <f t="shared" si="18"/>
        <v>14692</v>
      </c>
      <c r="J44" s="9">
        <f t="shared" si="18"/>
        <v>0</v>
      </c>
    </row>
    <row r="45" spans="1:10" ht="15">
      <c r="A45" s="2"/>
      <c r="B45" s="29"/>
      <c r="C45" s="29"/>
      <c r="D45" s="33" t="s">
        <v>13</v>
      </c>
      <c r="E45" s="104">
        <f>E44-F44</f>
        <v>0</v>
      </c>
      <c r="F45" s="105"/>
      <c r="G45" s="104">
        <f>G44-H44</f>
        <v>54692</v>
      </c>
      <c r="H45" s="105"/>
      <c r="I45" s="104">
        <f>I44-J44</f>
        <v>14692</v>
      </c>
      <c r="J45" s="105"/>
    </row>
    <row r="46" spans="1:10" ht="9" customHeight="1">
      <c r="A46" s="20"/>
      <c r="B46" s="20"/>
      <c r="C46" s="20"/>
      <c r="D46" s="20"/>
      <c r="E46" s="20"/>
      <c r="F46" s="21"/>
      <c r="G46" s="20"/>
      <c r="H46" s="20"/>
      <c r="I46" s="22"/>
      <c r="J46" s="22"/>
    </row>
    <row r="47" spans="1:10" ht="15">
      <c r="A47" s="8"/>
      <c r="B47" s="8"/>
      <c r="C47" s="8"/>
      <c r="D47" s="8" t="s">
        <v>14</v>
      </c>
      <c r="E47" s="9"/>
      <c r="F47" s="9"/>
      <c r="G47" s="9"/>
      <c r="H47" s="9"/>
      <c r="I47" s="9"/>
      <c r="J47" s="9"/>
    </row>
    <row r="48" spans="1:10" ht="15">
      <c r="A48" s="3"/>
      <c r="B48" s="3"/>
      <c r="C48" s="3"/>
      <c r="D48" s="3" t="s">
        <v>19</v>
      </c>
      <c r="E48" s="10">
        <f>E51+E52+E53+E54+E55</f>
        <v>0</v>
      </c>
      <c r="F48" s="10">
        <f>F49+F50+F51+F52+F53+F54+F55</f>
        <v>0</v>
      </c>
      <c r="G48" s="10">
        <f>G51+G52+G53+G54+G55</f>
        <v>54692</v>
      </c>
      <c r="H48" s="10">
        <f>H49+H50+H51+H52+H53+H54+H55</f>
        <v>0</v>
      </c>
      <c r="I48" s="10">
        <f>I51+I52+I53+I54+I55</f>
        <v>14692</v>
      </c>
      <c r="J48" s="10">
        <f>J49+J50+J51+J52+J53+J54+J55</f>
        <v>0</v>
      </c>
    </row>
    <row r="49" spans="1:10" ht="15">
      <c r="A49" s="11"/>
      <c r="B49" s="11" t="s">
        <v>20</v>
      </c>
      <c r="C49" s="11"/>
      <c r="D49" s="12" t="s">
        <v>15</v>
      </c>
      <c r="E49" s="13">
        <f aca="true" t="shared" si="19" ref="E49:J49">E42+E41</f>
        <v>0</v>
      </c>
      <c r="F49" s="13">
        <f t="shared" si="19"/>
        <v>0</v>
      </c>
      <c r="G49" s="13">
        <f t="shared" si="19"/>
        <v>28692</v>
      </c>
      <c r="H49" s="13">
        <f t="shared" si="19"/>
        <v>0</v>
      </c>
      <c r="I49" s="13">
        <f t="shared" si="19"/>
        <v>4692</v>
      </c>
      <c r="J49" s="13">
        <f t="shared" si="19"/>
        <v>0</v>
      </c>
    </row>
    <row r="50" spans="1:10" ht="15">
      <c r="A50" s="11"/>
      <c r="B50" s="11"/>
      <c r="C50" s="11"/>
      <c r="D50" s="12" t="s">
        <v>16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</row>
    <row r="51" spans="1:10" ht="15">
      <c r="A51" s="11"/>
      <c r="B51" s="11"/>
      <c r="C51" s="11"/>
      <c r="D51" s="12" t="s">
        <v>17</v>
      </c>
      <c r="E51" s="13">
        <f aca="true" t="shared" si="20" ref="E51:J51">E49+E50</f>
        <v>0</v>
      </c>
      <c r="F51" s="13">
        <f t="shared" si="20"/>
        <v>0</v>
      </c>
      <c r="G51" s="13">
        <f t="shared" si="20"/>
        <v>28692</v>
      </c>
      <c r="H51" s="13">
        <f t="shared" si="20"/>
        <v>0</v>
      </c>
      <c r="I51" s="13">
        <f t="shared" si="20"/>
        <v>4692</v>
      </c>
      <c r="J51" s="13">
        <f t="shared" si="20"/>
        <v>0</v>
      </c>
    </row>
    <row r="52" spans="1:10" ht="28.5">
      <c r="A52" s="11"/>
      <c r="B52" s="11"/>
      <c r="C52" s="11"/>
      <c r="D52" s="14" t="s">
        <v>18</v>
      </c>
      <c r="E52" s="15">
        <f aca="true" t="shared" si="21" ref="E52:J52">E43</f>
        <v>0</v>
      </c>
      <c r="F52" s="15">
        <f t="shared" si="21"/>
        <v>0</v>
      </c>
      <c r="G52" s="15">
        <f t="shared" si="21"/>
        <v>26000</v>
      </c>
      <c r="H52" s="15">
        <f t="shared" si="21"/>
        <v>0</v>
      </c>
      <c r="I52" s="15">
        <f t="shared" si="21"/>
        <v>10000</v>
      </c>
      <c r="J52" s="15">
        <f t="shared" si="21"/>
        <v>0</v>
      </c>
    </row>
    <row r="53" spans="1:10" ht="15">
      <c r="A53" s="11"/>
      <c r="B53" s="11"/>
      <c r="C53" s="11"/>
      <c r="D53" s="14" t="s">
        <v>24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</row>
    <row r="54" spans="1:10" ht="15">
      <c r="A54" s="11"/>
      <c r="B54" s="11"/>
      <c r="C54" s="11"/>
      <c r="D54" s="12" t="s">
        <v>21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</row>
    <row r="55" spans="1:10" ht="15">
      <c r="A55" s="11"/>
      <c r="B55" s="11"/>
      <c r="C55" s="11"/>
      <c r="D55" s="12" t="s">
        <v>22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</row>
    <row r="56" spans="1:10" ht="15">
      <c r="A56" s="11"/>
      <c r="B56" s="11"/>
      <c r="C56" s="11"/>
      <c r="D56" s="16" t="s">
        <v>23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</row>
    <row r="57" spans="1:10" ht="57">
      <c r="A57" s="11"/>
      <c r="B57" s="11"/>
      <c r="C57" s="11"/>
      <c r="D57" s="14" t="s">
        <v>30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</row>
    <row r="58" spans="1:10" ht="15">
      <c r="A58" s="18"/>
      <c r="B58" s="18"/>
      <c r="C58" s="18"/>
      <c r="D58" s="7" t="s">
        <v>12</v>
      </c>
      <c r="E58" s="9">
        <f aca="true" t="shared" si="22" ref="E58:J58">E48+E56</f>
        <v>0</v>
      </c>
      <c r="F58" s="9">
        <f t="shared" si="22"/>
        <v>0</v>
      </c>
      <c r="G58" s="9">
        <f t="shared" si="22"/>
        <v>54692</v>
      </c>
      <c r="H58" s="9">
        <f t="shared" si="22"/>
        <v>0</v>
      </c>
      <c r="I58" s="9">
        <f t="shared" si="22"/>
        <v>14692</v>
      </c>
      <c r="J58" s="9">
        <f t="shared" si="22"/>
        <v>0</v>
      </c>
    </row>
    <row r="59" spans="1:10" ht="15">
      <c r="A59" s="32"/>
      <c r="B59" s="32"/>
      <c r="C59" s="32"/>
      <c r="D59" s="33" t="s">
        <v>13</v>
      </c>
      <c r="E59" s="125">
        <f>E58-F58</f>
        <v>0</v>
      </c>
      <c r="F59" s="126"/>
      <c r="G59" s="127">
        <f>G58-H58</f>
        <v>54692</v>
      </c>
      <c r="H59" s="128"/>
      <c r="I59" s="127">
        <f>I58-J58</f>
        <v>14692</v>
      </c>
      <c r="J59" s="128"/>
    </row>
  </sheetData>
  <sheetProtection/>
  <mergeCells count="27">
    <mergeCell ref="A1:J1"/>
    <mergeCell ref="A2:J2"/>
    <mergeCell ref="A4:A5"/>
    <mergeCell ref="B4:B5"/>
    <mergeCell ref="C4:C5"/>
    <mergeCell ref="D4:D5"/>
    <mergeCell ref="E4:F4"/>
    <mergeCell ref="G4:H4"/>
    <mergeCell ref="I4:J4"/>
    <mergeCell ref="A25:D25"/>
    <mergeCell ref="G45:H45"/>
    <mergeCell ref="I45:J45"/>
    <mergeCell ref="A29:D29"/>
    <mergeCell ref="A30:D30"/>
    <mergeCell ref="E30:F30"/>
    <mergeCell ref="G30:H30"/>
    <mergeCell ref="I30:J30"/>
    <mergeCell ref="A16:D16"/>
    <mergeCell ref="A20:D20"/>
    <mergeCell ref="E59:F59"/>
    <mergeCell ref="G59:H59"/>
    <mergeCell ref="I59:J59"/>
    <mergeCell ref="A6:D6"/>
    <mergeCell ref="E37:F37"/>
    <mergeCell ref="G37:H37"/>
    <mergeCell ref="I37:J37"/>
    <mergeCell ref="E45:F45"/>
  </mergeCells>
  <printOptions horizontalCentered="1"/>
  <pageMargins left="0.2755905511811024" right="0.2362204724409449" top="1.062992125984252" bottom="0.4724409448818898" header="0.4330708661417323" footer="0.4724409448818898"/>
  <pageSetup fitToHeight="4" horizontalDpi="600" verticalDpi="600" orientation="landscape" paperSize="9" scale="91" r:id="rId1"/>
  <headerFooter>
    <oddHeader>&amp;RZałącznik Nr 2  do Uchwały  Nr  457/11 
Zarządu Powiatu w Stargardzie Szczecińskim
z dnia 26 maja 2011 roku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showGridLines="0" defaultGridColor="0" zoomScalePageLayoutView="0" colorId="8" workbookViewId="0" topLeftCell="A1">
      <pane ySplit="6" topLeftCell="A7" activePane="bottomLeft" state="frozen"/>
      <selection pane="topLeft" activeCell="D14" sqref="D14"/>
      <selection pane="bottomLeft" activeCell="D14" sqref="D14"/>
    </sheetView>
  </sheetViews>
  <sheetFormatPr defaultColWidth="9.140625" defaultRowHeight="15"/>
  <cols>
    <col min="1" max="1" width="6.140625" style="52" customWidth="1"/>
    <col min="2" max="2" width="10.140625" style="52" customWidth="1"/>
    <col min="3" max="3" width="13.57421875" style="52" customWidth="1"/>
    <col min="4" max="4" width="16.7109375" style="52" customWidth="1"/>
    <col min="5" max="5" width="14.8515625" style="52" customWidth="1"/>
    <col min="6" max="6" width="18.140625" style="52" customWidth="1"/>
    <col min="7" max="7" width="17.00390625" style="52" customWidth="1"/>
    <col min="8" max="8" width="15.00390625" style="52" customWidth="1"/>
    <col min="9" max="9" width="15.8515625" style="52" customWidth="1"/>
    <col min="10" max="10" width="15.421875" style="52" customWidth="1"/>
    <col min="11" max="11" width="6.421875" style="52" customWidth="1"/>
    <col min="12" max="12" width="18.8515625" style="52" customWidth="1"/>
    <col min="13" max="16384" width="9.140625" style="51" customWidth="1"/>
  </cols>
  <sheetData>
    <row r="1" spans="1:12" ht="57.75" customHeight="1">
      <c r="A1" s="136" t="s">
        <v>35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8"/>
    </row>
    <row r="2" spans="5:12" ht="12" customHeight="1">
      <c r="E2" s="53"/>
      <c r="F2" s="53"/>
      <c r="G2" s="53"/>
      <c r="H2" s="53"/>
      <c r="I2" s="53"/>
      <c r="L2" s="54" t="s">
        <v>0</v>
      </c>
    </row>
    <row r="3" spans="1:12" s="55" customFormat="1" ht="17.25" customHeight="1">
      <c r="A3" s="139" t="s">
        <v>1</v>
      </c>
      <c r="B3" s="139" t="s">
        <v>36</v>
      </c>
      <c r="C3" s="140" t="s">
        <v>37</v>
      </c>
      <c r="D3" s="140" t="s">
        <v>38</v>
      </c>
      <c r="E3" s="141" t="s">
        <v>39</v>
      </c>
      <c r="F3" s="141"/>
      <c r="G3" s="141"/>
      <c r="H3" s="141"/>
      <c r="I3" s="141"/>
      <c r="J3" s="141"/>
      <c r="K3" s="141"/>
      <c r="L3" s="141"/>
    </row>
    <row r="4" spans="1:12" s="55" customFormat="1" ht="12" customHeight="1">
      <c r="A4" s="139"/>
      <c r="B4" s="139"/>
      <c r="C4" s="140"/>
      <c r="D4" s="140"/>
      <c r="E4" s="141" t="s">
        <v>40</v>
      </c>
      <c r="F4" s="141" t="s">
        <v>39</v>
      </c>
      <c r="G4" s="141"/>
      <c r="H4" s="141"/>
      <c r="I4" s="141"/>
      <c r="J4" s="141"/>
      <c r="K4" s="141"/>
      <c r="L4" s="141" t="s">
        <v>41</v>
      </c>
    </row>
    <row r="5" spans="1:12" s="55" customFormat="1" ht="12" customHeight="1">
      <c r="A5" s="139"/>
      <c r="B5" s="139"/>
      <c r="C5" s="140"/>
      <c r="D5" s="140"/>
      <c r="E5" s="141"/>
      <c r="F5" s="142" t="s">
        <v>42</v>
      </c>
      <c r="G5" s="143"/>
      <c r="H5" s="56"/>
      <c r="I5" s="144" t="s">
        <v>43</v>
      </c>
      <c r="J5" s="146" t="s">
        <v>44</v>
      </c>
      <c r="K5" s="147"/>
      <c r="L5" s="141"/>
    </row>
    <row r="6" spans="1:12" ht="93" customHeight="1">
      <c r="A6" s="139"/>
      <c r="B6" s="139"/>
      <c r="C6" s="140"/>
      <c r="D6" s="140"/>
      <c r="E6" s="141"/>
      <c r="F6" s="57" t="s">
        <v>45</v>
      </c>
      <c r="G6" s="57" t="s">
        <v>46</v>
      </c>
      <c r="H6" s="58" t="s">
        <v>47</v>
      </c>
      <c r="I6" s="145"/>
      <c r="J6" s="148"/>
      <c r="K6" s="149"/>
      <c r="L6" s="141"/>
    </row>
    <row r="7" spans="1:12" s="60" customFormat="1" ht="11.25" customHeight="1">
      <c r="A7" s="59">
        <v>1</v>
      </c>
      <c r="B7" s="59">
        <v>2</v>
      </c>
      <c r="C7" s="59">
        <v>3</v>
      </c>
      <c r="D7" s="59">
        <v>4</v>
      </c>
      <c r="E7" s="59">
        <v>5</v>
      </c>
      <c r="F7" s="59">
        <v>6</v>
      </c>
      <c r="G7" s="59">
        <v>7</v>
      </c>
      <c r="H7" s="59">
        <v>8</v>
      </c>
      <c r="I7" s="59">
        <v>9</v>
      </c>
      <c r="J7" s="150">
        <v>10</v>
      </c>
      <c r="K7" s="151"/>
      <c r="L7" s="59">
        <v>11</v>
      </c>
    </row>
    <row r="8" spans="1:12" ht="18.75" customHeight="1">
      <c r="A8" s="61" t="s">
        <v>48</v>
      </c>
      <c r="B8" s="61"/>
      <c r="C8" s="62">
        <f>SUM(D8)</f>
        <v>75000</v>
      </c>
      <c r="D8" s="62">
        <f>SUM(D9)</f>
        <v>75000</v>
      </c>
      <c r="E8" s="62">
        <f>SUM(F8:J8)</f>
        <v>75000</v>
      </c>
      <c r="F8" s="62">
        <f aca="true" t="shared" si="0" ref="F8:L8">SUM(F9)</f>
        <v>0</v>
      </c>
      <c r="G8" s="62">
        <f t="shared" si="0"/>
        <v>75000</v>
      </c>
      <c r="H8" s="62">
        <f t="shared" si="0"/>
        <v>0</v>
      </c>
      <c r="I8" s="62">
        <f t="shared" si="0"/>
        <v>0</v>
      </c>
      <c r="J8" s="152">
        <f t="shared" si="0"/>
        <v>0</v>
      </c>
      <c r="K8" s="153"/>
      <c r="L8" s="62">
        <f t="shared" si="0"/>
        <v>0</v>
      </c>
    </row>
    <row r="9" spans="1:12" ht="19.5" customHeight="1">
      <c r="A9" s="63"/>
      <c r="B9" s="63" t="s">
        <v>49</v>
      </c>
      <c r="C9" s="64">
        <f aca="true" t="shared" si="1" ref="C9:C26">SUM(D9)</f>
        <v>75000</v>
      </c>
      <c r="D9" s="65">
        <f>SUM(E9+L9)</f>
        <v>75000</v>
      </c>
      <c r="E9" s="65">
        <f aca="true" t="shared" si="2" ref="E9:E26">SUM(F9:J9)</f>
        <v>75000</v>
      </c>
      <c r="F9" s="65">
        <v>0</v>
      </c>
      <c r="G9" s="65">
        <v>75000</v>
      </c>
      <c r="H9" s="65">
        <v>0</v>
      </c>
      <c r="I9" s="65">
        <v>0</v>
      </c>
      <c r="J9" s="154">
        <v>0</v>
      </c>
      <c r="K9" s="155"/>
      <c r="L9" s="65">
        <f aca="true" t="shared" si="3" ref="L9:L23">SUM(L10)</f>
        <v>0</v>
      </c>
    </row>
    <row r="10" spans="1:12" ht="20.25" customHeight="1">
      <c r="A10" s="61" t="s">
        <v>50</v>
      </c>
      <c r="B10" s="61"/>
      <c r="C10" s="62">
        <f t="shared" si="1"/>
        <v>67000</v>
      </c>
      <c r="D10" s="62">
        <f aca="true" t="shared" si="4" ref="D10:J10">SUM(D11)</f>
        <v>67000</v>
      </c>
      <c r="E10" s="62">
        <f t="shared" si="4"/>
        <v>67000</v>
      </c>
      <c r="F10" s="62">
        <f t="shared" si="4"/>
        <v>0</v>
      </c>
      <c r="G10" s="62">
        <f t="shared" si="4"/>
        <v>67000</v>
      </c>
      <c r="H10" s="62">
        <f t="shared" si="4"/>
        <v>0</v>
      </c>
      <c r="I10" s="62">
        <f t="shared" si="4"/>
        <v>0</v>
      </c>
      <c r="J10" s="152">
        <f t="shared" si="4"/>
        <v>0</v>
      </c>
      <c r="K10" s="153"/>
      <c r="L10" s="62">
        <f t="shared" si="3"/>
        <v>0</v>
      </c>
    </row>
    <row r="11" spans="1:12" ht="18.75" customHeight="1">
      <c r="A11" s="63"/>
      <c r="B11" s="63" t="s">
        <v>51</v>
      </c>
      <c r="C11" s="64">
        <f t="shared" si="1"/>
        <v>67000</v>
      </c>
      <c r="D11" s="65">
        <f>SUM(E11+L11)</f>
        <v>67000</v>
      </c>
      <c r="E11" s="65">
        <f t="shared" si="2"/>
        <v>67000</v>
      </c>
      <c r="F11" s="65">
        <v>0</v>
      </c>
      <c r="G11" s="65">
        <v>67000</v>
      </c>
      <c r="H11" s="65">
        <v>0</v>
      </c>
      <c r="I11" s="65">
        <v>0</v>
      </c>
      <c r="J11" s="154">
        <v>0</v>
      </c>
      <c r="K11" s="155"/>
      <c r="L11" s="65">
        <f t="shared" si="3"/>
        <v>0</v>
      </c>
    </row>
    <row r="12" spans="1:12" ht="20.25" customHeight="1">
      <c r="A12" s="61" t="s">
        <v>52</v>
      </c>
      <c r="B12" s="61"/>
      <c r="C12" s="62">
        <f t="shared" si="1"/>
        <v>621692</v>
      </c>
      <c r="D12" s="62">
        <f>SUM(D13:D15)</f>
        <v>621692</v>
      </c>
      <c r="E12" s="62">
        <f aca="true" t="shared" si="5" ref="E12:L12">SUM(E13:E15)</f>
        <v>621692</v>
      </c>
      <c r="F12" s="62">
        <f t="shared" si="5"/>
        <v>323594</v>
      </c>
      <c r="G12" s="62">
        <f t="shared" si="5"/>
        <v>297698</v>
      </c>
      <c r="H12" s="62">
        <f t="shared" si="5"/>
        <v>0</v>
      </c>
      <c r="I12" s="62">
        <f t="shared" si="5"/>
        <v>400</v>
      </c>
      <c r="J12" s="152">
        <f t="shared" si="5"/>
        <v>0</v>
      </c>
      <c r="K12" s="153"/>
      <c r="L12" s="62">
        <f t="shared" si="5"/>
        <v>0</v>
      </c>
    </row>
    <row r="13" spans="1:12" ht="18.75" customHeight="1">
      <c r="A13" s="63"/>
      <c r="B13" s="63" t="s">
        <v>53</v>
      </c>
      <c r="C13" s="64">
        <f t="shared" si="1"/>
        <v>213000</v>
      </c>
      <c r="D13" s="65">
        <f>SUM(E13+L13)</f>
        <v>213000</v>
      </c>
      <c r="E13" s="65">
        <f t="shared" si="2"/>
        <v>213000</v>
      </c>
      <c r="F13" s="65">
        <v>0</v>
      </c>
      <c r="G13" s="65">
        <v>213000</v>
      </c>
      <c r="H13" s="65">
        <v>0</v>
      </c>
      <c r="I13" s="65">
        <v>0</v>
      </c>
      <c r="J13" s="154">
        <v>0</v>
      </c>
      <c r="K13" s="155"/>
      <c r="L13" s="65">
        <f t="shared" si="3"/>
        <v>0</v>
      </c>
    </row>
    <row r="14" spans="1:12" ht="18" customHeight="1">
      <c r="A14" s="63"/>
      <c r="B14" s="63" t="s">
        <v>54</v>
      </c>
      <c r="C14" s="64">
        <f t="shared" si="1"/>
        <v>55000</v>
      </c>
      <c r="D14" s="65">
        <f>SUM(E14+L14)</f>
        <v>55000</v>
      </c>
      <c r="E14" s="65">
        <f t="shared" si="2"/>
        <v>55000</v>
      </c>
      <c r="F14" s="65">
        <v>0</v>
      </c>
      <c r="G14" s="65">
        <v>55000</v>
      </c>
      <c r="H14" s="65">
        <v>0</v>
      </c>
      <c r="I14" s="65">
        <v>0</v>
      </c>
      <c r="J14" s="154">
        <v>0</v>
      </c>
      <c r="K14" s="155"/>
      <c r="L14" s="65">
        <f t="shared" si="3"/>
        <v>0</v>
      </c>
    </row>
    <row r="15" spans="1:12" ht="18" customHeight="1">
      <c r="A15" s="63"/>
      <c r="B15" s="63" t="s">
        <v>55</v>
      </c>
      <c r="C15" s="64">
        <f t="shared" si="1"/>
        <v>353692</v>
      </c>
      <c r="D15" s="65">
        <f>SUM(E15+L15)</f>
        <v>353692</v>
      </c>
      <c r="E15" s="65">
        <f t="shared" si="2"/>
        <v>353692</v>
      </c>
      <c r="F15" s="65">
        <v>323594</v>
      </c>
      <c r="G15" s="65">
        <v>29698</v>
      </c>
      <c r="H15" s="65">
        <v>0</v>
      </c>
      <c r="I15" s="65">
        <v>400</v>
      </c>
      <c r="J15" s="154">
        <f>SUM(J16)</f>
        <v>0</v>
      </c>
      <c r="K15" s="155"/>
      <c r="L15" s="65">
        <f t="shared" si="3"/>
        <v>0</v>
      </c>
    </row>
    <row r="16" spans="1:12" ht="19.5" customHeight="1">
      <c r="A16" s="61" t="s">
        <v>56</v>
      </c>
      <c r="B16" s="61"/>
      <c r="C16" s="62">
        <f t="shared" si="1"/>
        <v>296800</v>
      </c>
      <c r="D16" s="62">
        <f>SUM(D17:D18)</f>
        <v>296800</v>
      </c>
      <c r="E16" s="62">
        <f aca="true" t="shared" si="6" ref="E16:L16">SUM(E17:E18)</f>
        <v>296800</v>
      </c>
      <c r="F16" s="62">
        <f t="shared" si="6"/>
        <v>265300</v>
      </c>
      <c r="G16" s="62">
        <f t="shared" si="6"/>
        <v>14500</v>
      </c>
      <c r="H16" s="62">
        <f t="shared" si="6"/>
        <v>0</v>
      </c>
      <c r="I16" s="62">
        <f t="shared" si="6"/>
        <v>17000</v>
      </c>
      <c r="J16" s="152">
        <f t="shared" si="6"/>
        <v>0</v>
      </c>
      <c r="K16" s="153"/>
      <c r="L16" s="62">
        <f t="shared" si="6"/>
        <v>0</v>
      </c>
    </row>
    <row r="17" spans="1:12" ht="18.75" customHeight="1">
      <c r="A17" s="63"/>
      <c r="B17" s="63" t="s">
        <v>57</v>
      </c>
      <c r="C17" s="64">
        <f t="shared" si="1"/>
        <v>255800</v>
      </c>
      <c r="D17" s="65">
        <f>SUM(E17+L17)</f>
        <v>255800</v>
      </c>
      <c r="E17" s="65">
        <f t="shared" si="2"/>
        <v>255800</v>
      </c>
      <c r="F17" s="65">
        <v>255800</v>
      </c>
      <c r="G17" s="65">
        <v>0</v>
      </c>
      <c r="H17" s="65">
        <v>0</v>
      </c>
      <c r="I17" s="65">
        <v>0</v>
      </c>
      <c r="J17" s="154">
        <v>0</v>
      </c>
      <c r="K17" s="155"/>
      <c r="L17" s="65">
        <f t="shared" si="3"/>
        <v>0</v>
      </c>
    </row>
    <row r="18" spans="1:12" ht="18.75" customHeight="1">
      <c r="A18" s="63"/>
      <c r="B18" s="63" t="s">
        <v>58</v>
      </c>
      <c r="C18" s="64">
        <f t="shared" si="1"/>
        <v>41000</v>
      </c>
      <c r="D18" s="65">
        <f>SUM(E18+L18)</f>
        <v>41000</v>
      </c>
      <c r="E18" s="65">
        <f t="shared" si="2"/>
        <v>41000</v>
      </c>
      <c r="F18" s="65">
        <v>9500</v>
      </c>
      <c r="G18" s="65">
        <v>14500</v>
      </c>
      <c r="H18" s="65">
        <v>0</v>
      </c>
      <c r="I18" s="65">
        <v>17000</v>
      </c>
      <c r="J18" s="154">
        <v>0</v>
      </c>
      <c r="K18" s="155"/>
      <c r="L18" s="65">
        <f t="shared" si="3"/>
        <v>0</v>
      </c>
    </row>
    <row r="19" spans="1:12" ht="21" customHeight="1">
      <c r="A19" s="61" t="s">
        <v>59</v>
      </c>
      <c r="B19" s="61"/>
      <c r="C19" s="62">
        <f t="shared" si="1"/>
        <v>5859500</v>
      </c>
      <c r="D19" s="62">
        <f aca="true" t="shared" si="7" ref="D19:J19">SUM(D20)</f>
        <v>5859500</v>
      </c>
      <c r="E19" s="62">
        <f t="shared" si="7"/>
        <v>5859500</v>
      </c>
      <c r="F19" s="62">
        <f t="shared" si="7"/>
        <v>4860832</v>
      </c>
      <c r="G19" s="62">
        <f t="shared" si="7"/>
        <v>698668</v>
      </c>
      <c r="H19" s="62">
        <f t="shared" si="7"/>
        <v>0</v>
      </c>
      <c r="I19" s="62">
        <f t="shared" si="7"/>
        <v>300000</v>
      </c>
      <c r="J19" s="152">
        <f t="shared" si="7"/>
        <v>0</v>
      </c>
      <c r="K19" s="153"/>
      <c r="L19" s="62">
        <f t="shared" si="3"/>
        <v>0</v>
      </c>
    </row>
    <row r="20" spans="1:12" ht="21.75" customHeight="1">
      <c r="A20" s="63"/>
      <c r="B20" s="63" t="s">
        <v>60</v>
      </c>
      <c r="C20" s="64">
        <f t="shared" si="1"/>
        <v>5859500</v>
      </c>
      <c r="D20" s="65">
        <f>SUM(E20+L20)</f>
        <v>5859500</v>
      </c>
      <c r="E20" s="65">
        <f t="shared" si="2"/>
        <v>5859500</v>
      </c>
      <c r="F20" s="65">
        <v>4860832</v>
      </c>
      <c r="G20" s="65">
        <v>698668</v>
      </c>
      <c r="H20" s="65">
        <v>0</v>
      </c>
      <c r="I20" s="65">
        <v>300000</v>
      </c>
      <c r="J20" s="154">
        <v>0</v>
      </c>
      <c r="K20" s="155"/>
      <c r="L20" s="65">
        <f t="shared" si="3"/>
        <v>0</v>
      </c>
    </row>
    <row r="21" spans="1:12" ht="18.75" customHeight="1">
      <c r="A21" s="61" t="s">
        <v>61</v>
      </c>
      <c r="B21" s="61"/>
      <c r="C21" s="62">
        <f t="shared" si="1"/>
        <v>3478000</v>
      </c>
      <c r="D21" s="62">
        <f aca="true" t="shared" si="8" ref="D21:J21">SUM(D22)</f>
        <v>3478000</v>
      </c>
      <c r="E21" s="62">
        <f t="shared" si="8"/>
        <v>3478000</v>
      </c>
      <c r="F21" s="62">
        <f t="shared" si="8"/>
        <v>0</v>
      </c>
      <c r="G21" s="62">
        <f t="shared" si="8"/>
        <v>3478000</v>
      </c>
      <c r="H21" s="62"/>
      <c r="I21" s="62">
        <f t="shared" si="8"/>
        <v>0</v>
      </c>
      <c r="J21" s="152">
        <f t="shared" si="8"/>
        <v>0</v>
      </c>
      <c r="K21" s="153"/>
      <c r="L21" s="62">
        <f t="shared" si="3"/>
        <v>0</v>
      </c>
    </row>
    <row r="22" spans="1:12" ht="20.25" customHeight="1">
      <c r="A22" s="66"/>
      <c r="B22" s="63" t="s">
        <v>62</v>
      </c>
      <c r="C22" s="64">
        <f t="shared" si="1"/>
        <v>3478000</v>
      </c>
      <c r="D22" s="65">
        <f>SUM(E22+L22)</f>
        <v>3478000</v>
      </c>
      <c r="E22" s="65">
        <f t="shared" si="2"/>
        <v>3478000</v>
      </c>
      <c r="F22" s="65">
        <v>0</v>
      </c>
      <c r="G22" s="65">
        <v>3478000</v>
      </c>
      <c r="H22" s="65">
        <v>0</v>
      </c>
      <c r="I22" s="65">
        <v>0</v>
      </c>
      <c r="J22" s="154">
        <v>0</v>
      </c>
      <c r="K22" s="155"/>
      <c r="L22" s="65">
        <f t="shared" si="3"/>
        <v>0</v>
      </c>
    </row>
    <row r="23" spans="1:12" ht="19.5" customHeight="1">
      <c r="A23" s="61" t="s">
        <v>63</v>
      </c>
      <c r="B23" s="67"/>
      <c r="C23" s="62">
        <f t="shared" si="1"/>
        <v>12000</v>
      </c>
      <c r="D23" s="62">
        <f aca="true" t="shared" si="9" ref="D23:J23">SUM(D24)</f>
        <v>12000</v>
      </c>
      <c r="E23" s="62">
        <f t="shared" si="9"/>
        <v>12000</v>
      </c>
      <c r="F23" s="62">
        <f t="shared" si="9"/>
        <v>0</v>
      </c>
      <c r="G23" s="62">
        <f t="shared" si="9"/>
        <v>12000</v>
      </c>
      <c r="H23" s="62">
        <f t="shared" si="9"/>
        <v>0</v>
      </c>
      <c r="I23" s="62">
        <f t="shared" si="9"/>
        <v>0</v>
      </c>
      <c r="J23" s="152">
        <f t="shared" si="9"/>
        <v>0</v>
      </c>
      <c r="K23" s="153"/>
      <c r="L23" s="62">
        <f t="shared" si="3"/>
        <v>0</v>
      </c>
    </row>
    <row r="24" spans="1:12" ht="20.25" customHeight="1">
      <c r="A24" s="66"/>
      <c r="B24" s="63" t="s">
        <v>64</v>
      </c>
      <c r="C24" s="64">
        <f t="shared" si="1"/>
        <v>12000</v>
      </c>
      <c r="D24" s="65">
        <f>SUM(E24+L24)</f>
        <v>12000</v>
      </c>
      <c r="E24" s="65">
        <f t="shared" si="2"/>
        <v>12000</v>
      </c>
      <c r="F24" s="65">
        <v>0</v>
      </c>
      <c r="G24" s="65">
        <v>12000</v>
      </c>
      <c r="H24" s="65">
        <v>0</v>
      </c>
      <c r="I24" s="65">
        <v>0</v>
      </c>
      <c r="J24" s="154">
        <v>0</v>
      </c>
      <c r="K24" s="155"/>
      <c r="L24" s="65">
        <v>0</v>
      </c>
    </row>
    <row r="25" spans="1:12" ht="19.5" customHeight="1">
      <c r="A25" s="61" t="s">
        <v>65</v>
      </c>
      <c r="B25" s="61"/>
      <c r="C25" s="62">
        <f t="shared" si="1"/>
        <v>232000</v>
      </c>
      <c r="D25" s="62">
        <f>SUM(D26)</f>
        <v>232000</v>
      </c>
      <c r="E25" s="62">
        <f aca="true" t="shared" si="10" ref="E25:L25">SUM(E26)</f>
        <v>232000</v>
      </c>
      <c r="F25" s="62">
        <f t="shared" si="10"/>
        <v>172880</v>
      </c>
      <c r="G25" s="62">
        <f t="shared" si="10"/>
        <v>59120</v>
      </c>
      <c r="H25" s="62">
        <f t="shared" si="10"/>
        <v>0</v>
      </c>
      <c r="I25" s="62">
        <f t="shared" si="10"/>
        <v>0</v>
      </c>
      <c r="J25" s="152">
        <f t="shared" si="10"/>
        <v>0</v>
      </c>
      <c r="K25" s="153"/>
      <c r="L25" s="62">
        <f t="shared" si="10"/>
        <v>0</v>
      </c>
    </row>
    <row r="26" spans="1:12" ht="20.25" customHeight="1">
      <c r="A26" s="66"/>
      <c r="B26" s="63" t="s">
        <v>66</v>
      </c>
      <c r="C26" s="64">
        <f t="shared" si="1"/>
        <v>232000</v>
      </c>
      <c r="D26" s="65">
        <f>SUM(E26+L26)</f>
        <v>232000</v>
      </c>
      <c r="E26" s="65">
        <f t="shared" si="2"/>
        <v>232000</v>
      </c>
      <c r="F26" s="65">
        <v>172880</v>
      </c>
      <c r="G26" s="65">
        <v>59120</v>
      </c>
      <c r="H26" s="65">
        <v>0</v>
      </c>
      <c r="I26" s="65">
        <v>0</v>
      </c>
      <c r="J26" s="154">
        <v>0</v>
      </c>
      <c r="K26" s="155"/>
      <c r="L26" s="65">
        <v>0</v>
      </c>
    </row>
    <row r="27" spans="1:12" ht="22.5" customHeight="1">
      <c r="A27" s="156" t="s">
        <v>67</v>
      </c>
      <c r="B27" s="157"/>
      <c r="C27" s="68">
        <f aca="true" t="shared" si="11" ref="C27:I27">C25+C23+C21+C19+C16+C12+C10+C8</f>
        <v>10641992</v>
      </c>
      <c r="D27" s="68">
        <f t="shared" si="11"/>
        <v>10641992</v>
      </c>
      <c r="E27" s="68">
        <f t="shared" si="11"/>
        <v>10641992</v>
      </c>
      <c r="F27" s="68">
        <f t="shared" si="11"/>
        <v>5622606</v>
      </c>
      <c r="G27" s="68">
        <f t="shared" si="11"/>
        <v>4701986</v>
      </c>
      <c r="H27" s="68">
        <f t="shared" si="11"/>
        <v>0</v>
      </c>
      <c r="I27" s="68">
        <f t="shared" si="11"/>
        <v>317400</v>
      </c>
      <c r="J27" s="158">
        <f>SUM(J8+J10+J12+J16+J19+J21+J23+J25)</f>
        <v>0</v>
      </c>
      <c r="K27" s="159"/>
      <c r="L27" s="68">
        <f>SUM(L8+L10+L12+L16+L19+L21+L23+L25)</f>
        <v>0</v>
      </c>
    </row>
  </sheetData>
  <sheetProtection/>
  <mergeCells count="34">
    <mergeCell ref="J23:K23"/>
    <mergeCell ref="J24:K24"/>
    <mergeCell ref="J25:K25"/>
    <mergeCell ref="J26:K26"/>
    <mergeCell ref="A27:B27"/>
    <mergeCell ref="J27:K27"/>
    <mergeCell ref="J17:K17"/>
    <mergeCell ref="J18:K18"/>
    <mergeCell ref="J19:K19"/>
    <mergeCell ref="J20:K20"/>
    <mergeCell ref="J21:K21"/>
    <mergeCell ref="J22:K22"/>
    <mergeCell ref="J11:K11"/>
    <mergeCell ref="J12:K12"/>
    <mergeCell ref="J13:K13"/>
    <mergeCell ref="J14:K14"/>
    <mergeCell ref="J15:K15"/>
    <mergeCell ref="J16:K16"/>
    <mergeCell ref="I5:I6"/>
    <mergeCell ref="J5:K6"/>
    <mergeCell ref="J7:K7"/>
    <mergeCell ref="J8:K8"/>
    <mergeCell ref="J9:K9"/>
    <mergeCell ref="J10:K10"/>
    <mergeCell ref="A1:L1"/>
    <mergeCell ref="A3:A6"/>
    <mergeCell ref="B3:B6"/>
    <mergeCell ref="C3:C6"/>
    <mergeCell ref="D3:D6"/>
    <mergeCell ref="E3:L3"/>
    <mergeCell ref="E4:E6"/>
    <mergeCell ref="F4:K4"/>
    <mergeCell ref="L4:L6"/>
    <mergeCell ref="F5:G5"/>
  </mergeCells>
  <printOptions horizontalCentered="1"/>
  <pageMargins left="0.35433070866141736" right="0.2362204724409449" top="1.7716535433070868" bottom="0.5905511811023623" header="0.5511811023622047" footer="0.5118110236220472"/>
  <pageSetup horizontalDpi="300" verticalDpi="300" orientation="landscape" paperSize="9" scale="84" r:id="rId1"/>
  <headerFooter alignWithMargins="0">
    <oddHeader>&amp;RZałącznik Nr 3 do Uchwały Nr 457/11 
Zarządu  Powiatu 
w Stargardzie Szczecińskim
z dnia 26  maja 2011 r.
zastępujący załącznik Nr 4 
do uchwały w sprawie uchwalenia budżetu
Powiatu na 2011 rok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K22"/>
  <sheetViews>
    <sheetView showGridLines="0" defaultGridColor="0" zoomScalePageLayoutView="0" colorId="8" workbookViewId="0" topLeftCell="A1">
      <pane ySplit="6" topLeftCell="A13" activePane="bottomLeft" state="frozen"/>
      <selection pane="topLeft" activeCell="D14" sqref="D14"/>
      <selection pane="bottomLeft" activeCell="D14" sqref="D14"/>
    </sheetView>
  </sheetViews>
  <sheetFormatPr defaultColWidth="9.140625" defaultRowHeight="15"/>
  <cols>
    <col min="1" max="1" width="6.57421875" style="52" customWidth="1"/>
    <col min="2" max="2" width="9.421875" style="86" customWidth="1"/>
    <col min="3" max="4" width="14.8515625" style="52" customWidth="1"/>
    <col min="5" max="5" width="16.8515625" style="52" customWidth="1"/>
    <col min="6" max="6" width="17.421875" style="52" customWidth="1"/>
    <col min="7" max="7" width="19.8515625" style="52" customWidth="1"/>
    <col min="8" max="8" width="16.7109375" style="52" customWidth="1"/>
    <col min="9" max="9" width="20.00390625" style="52" customWidth="1"/>
    <col min="10" max="10" width="24.57421875" style="52" customWidth="1"/>
    <col min="11" max="11" width="21.00390625" style="52" customWidth="1"/>
    <col min="12" max="16384" width="9.140625" style="51" customWidth="1"/>
  </cols>
  <sheetData>
    <row r="1" spans="1:11" ht="63" customHeight="1">
      <c r="A1" s="161" t="s">
        <v>74</v>
      </c>
      <c r="B1" s="162"/>
      <c r="C1" s="162"/>
      <c r="D1" s="162"/>
      <c r="E1" s="162"/>
      <c r="F1" s="162"/>
      <c r="G1" s="162"/>
      <c r="H1" s="162"/>
      <c r="I1" s="162"/>
      <c r="J1" s="162"/>
      <c r="K1" s="163"/>
    </row>
    <row r="2" spans="5:11" ht="12" customHeight="1">
      <c r="E2" s="53"/>
      <c r="F2" s="53"/>
      <c r="G2" s="53"/>
      <c r="H2" s="53"/>
      <c r="I2" s="53"/>
      <c r="K2" s="54" t="s">
        <v>0</v>
      </c>
    </row>
    <row r="3" spans="1:11" s="55" customFormat="1" ht="17.25" customHeight="1">
      <c r="A3" s="139" t="s">
        <v>1</v>
      </c>
      <c r="B3" s="164" t="s">
        <v>36</v>
      </c>
      <c r="C3" s="140" t="s">
        <v>37</v>
      </c>
      <c r="D3" s="140" t="s">
        <v>38</v>
      </c>
      <c r="E3" s="141" t="s">
        <v>39</v>
      </c>
      <c r="F3" s="141"/>
      <c r="G3" s="141"/>
      <c r="H3" s="141"/>
      <c r="I3" s="141"/>
      <c r="J3" s="141"/>
      <c r="K3" s="141"/>
    </row>
    <row r="4" spans="1:11" s="55" customFormat="1" ht="12" customHeight="1">
      <c r="A4" s="139"/>
      <c r="B4" s="164"/>
      <c r="C4" s="140"/>
      <c r="D4" s="140"/>
      <c r="E4" s="141" t="s">
        <v>40</v>
      </c>
      <c r="F4" s="141" t="s">
        <v>39</v>
      </c>
      <c r="G4" s="141"/>
      <c r="H4" s="141"/>
      <c r="I4" s="141"/>
      <c r="J4" s="141"/>
      <c r="K4" s="141" t="s">
        <v>41</v>
      </c>
    </row>
    <row r="5" spans="1:11" s="55" customFormat="1" ht="31.5" customHeight="1">
      <c r="A5" s="139"/>
      <c r="B5" s="164"/>
      <c r="C5" s="140"/>
      <c r="D5" s="140"/>
      <c r="E5" s="141"/>
      <c r="F5" s="142" t="s">
        <v>42</v>
      </c>
      <c r="G5" s="143"/>
      <c r="H5" s="144" t="s">
        <v>47</v>
      </c>
      <c r="I5" s="144" t="s">
        <v>43</v>
      </c>
      <c r="J5" s="144" t="s">
        <v>75</v>
      </c>
      <c r="K5" s="141"/>
    </row>
    <row r="6" spans="1:11" ht="100.5" customHeight="1">
      <c r="A6" s="139"/>
      <c r="B6" s="164"/>
      <c r="C6" s="140"/>
      <c r="D6" s="140"/>
      <c r="E6" s="141"/>
      <c r="F6" s="84" t="s">
        <v>76</v>
      </c>
      <c r="G6" s="84" t="s">
        <v>46</v>
      </c>
      <c r="H6" s="145"/>
      <c r="I6" s="145"/>
      <c r="J6" s="145"/>
      <c r="K6" s="141"/>
    </row>
    <row r="7" spans="1:11" ht="11.25" customHeight="1">
      <c r="A7" s="87">
        <v>1</v>
      </c>
      <c r="B7" s="88">
        <v>2</v>
      </c>
      <c r="C7" s="87">
        <v>3</v>
      </c>
      <c r="D7" s="87">
        <v>4</v>
      </c>
      <c r="E7" s="87">
        <v>5</v>
      </c>
      <c r="F7" s="87">
        <v>6</v>
      </c>
      <c r="G7" s="87">
        <v>7</v>
      </c>
      <c r="H7" s="87">
        <v>8</v>
      </c>
      <c r="I7" s="87">
        <v>9</v>
      </c>
      <c r="J7" s="87">
        <v>10</v>
      </c>
      <c r="K7" s="87">
        <v>11</v>
      </c>
    </row>
    <row r="8" spans="1:11" ht="33.75" customHeight="1">
      <c r="A8" s="89">
        <v>600</v>
      </c>
      <c r="B8" s="89"/>
      <c r="C8" s="90">
        <f>C9</f>
        <v>170252</v>
      </c>
      <c r="D8" s="90">
        <f aca="true" t="shared" si="0" ref="D8:K8">D9</f>
        <v>170252</v>
      </c>
      <c r="E8" s="90">
        <f t="shared" si="0"/>
        <v>170252</v>
      </c>
      <c r="F8" s="90">
        <f t="shared" si="0"/>
        <v>0</v>
      </c>
      <c r="G8" s="90">
        <f t="shared" si="0"/>
        <v>170252</v>
      </c>
      <c r="H8" s="90">
        <f t="shared" si="0"/>
        <v>0</v>
      </c>
      <c r="I8" s="90">
        <f t="shared" si="0"/>
        <v>0</v>
      </c>
      <c r="J8" s="90">
        <f t="shared" si="0"/>
        <v>0</v>
      </c>
      <c r="K8" s="90">
        <f t="shared" si="0"/>
        <v>0</v>
      </c>
    </row>
    <row r="9" spans="1:11" ht="30" customHeight="1">
      <c r="A9" s="91"/>
      <c r="B9" s="89">
        <v>60016</v>
      </c>
      <c r="C9" s="92">
        <f>D9+K9</f>
        <v>170252</v>
      </c>
      <c r="D9" s="92">
        <f>E9+K9</f>
        <v>170252</v>
      </c>
      <c r="E9" s="92">
        <f>F9+G9+I9+J9</f>
        <v>170252</v>
      </c>
      <c r="F9" s="92">
        <v>0</v>
      </c>
      <c r="G9" s="92">
        <v>170252</v>
      </c>
      <c r="H9" s="92">
        <v>0</v>
      </c>
      <c r="I9" s="92">
        <v>0</v>
      </c>
      <c r="J9" s="92">
        <v>0</v>
      </c>
      <c r="K9" s="92">
        <v>0</v>
      </c>
    </row>
    <row r="10" spans="1:11" ht="34.5" customHeight="1">
      <c r="A10" s="89">
        <v>801</v>
      </c>
      <c r="B10" s="93"/>
      <c r="C10" s="90">
        <f>C11</f>
        <v>100000</v>
      </c>
      <c r="D10" s="90">
        <f aca="true" t="shared" si="1" ref="D10:K10">D11</f>
        <v>100000</v>
      </c>
      <c r="E10" s="90">
        <f t="shared" si="1"/>
        <v>100000</v>
      </c>
      <c r="F10" s="90">
        <f t="shared" si="1"/>
        <v>80664</v>
      </c>
      <c r="G10" s="90">
        <f t="shared" si="1"/>
        <v>19336</v>
      </c>
      <c r="H10" s="90">
        <f t="shared" si="1"/>
        <v>0</v>
      </c>
      <c r="I10" s="90">
        <f t="shared" si="1"/>
        <v>0</v>
      </c>
      <c r="J10" s="90">
        <f t="shared" si="1"/>
        <v>0</v>
      </c>
      <c r="K10" s="90">
        <f t="shared" si="1"/>
        <v>0</v>
      </c>
    </row>
    <row r="11" spans="1:11" ht="28.5" customHeight="1">
      <c r="A11" s="93"/>
      <c r="B11" s="89">
        <v>80146</v>
      </c>
      <c r="C11" s="92">
        <f>D11</f>
        <v>100000</v>
      </c>
      <c r="D11" s="92">
        <f>E11+K11</f>
        <v>100000</v>
      </c>
      <c r="E11" s="92">
        <f>F11+G11+I11+J11</f>
        <v>100000</v>
      </c>
      <c r="F11" s="92">
        <v>80664</v>
      </c>
      <c r="G11" s="92">
        <v>19336</v>
      </c>
      <c r="H11" s="92">
        <v>0</v>
      </c>
      <c r="I11" s="92">
        <v>0</v>
      </c>
      <c r="J11" s="92">
        <v>0</v>
      </c>
      <c r="K11" s="92">
        <v>0</v>
      </c>
    </row>
    <row r="12" spans="1:11" ht="31.5" customHeight="1">
      <c r="A12" s="89">
        <v>852</v>
      </c>
      <c r="B12" s="89"/>
      <c r="C12" s="90">
        <f>C13+C14</f>
        <v>2013815</v>
      </c>
      <c r="D12" s="90">
        <f aca="true" t="shared" si="2" ref="D12:K12">D13+D14</f>
        <v>2013815</v>
      </c>
      <c r="E12" s="90">
        <f t="shared" si="2"/>
        <v>2013815</v>
      </c>
      <c r="F12" s="90">
        <f t="shared" si="2"/>
        <v>1232983</v>
      </c>
      <c r="G12" s="90">
        <f t="shared" si="2"/>
        <v>426305</v>
      </c>
      <c r="H12" s="90">
        <f t="shared" si="2"/>
        <v>0</v>
      </c>
      <c r="I12" s="90">
        <f t="shared" si="2"/>
        <v>354527</v>
      </c>
      <c r="J12" s="90">
        <f t="shared" si="2"/>
        <v>0</v>
      </c>
      <c r="K12" s="90">
        <f t="shared" si="2"/>
        <v>0</v>
      </c>
    </row>
    <row r="13" spans="1:11" s="96" customFormat="1" ht="33.75" customHeight="1">
      <c r="A13" s="94"/>
      <c r="B13" s="94">
        <v>85201</v>
      </c>
      <c r="C13" s="92">
        <f>D13</f>
        <v>1667653</v>
      </c>
      <c r="D13" s="95">
        <f>E13+K13</f>
        <v>1667653</v>
      </c>
      <c r="E13" s="95">
        <f>F13+G13+I13+J13</f>
        <v>1667653</v>
      </c>
      <c r="F13" s="95">
        <v>1232983</v>
      </c>
      <c r="G13" s="95">
        <v>426305</v>
      </c>
      <c r="H13" s="95">
        <v>0</v>
      </c>
      <c r="I13" s="95">
        <v>8365</v>
      </c>
      <c r="J13" s="95">
        <v>0</v>
      </c>
      <c r="K13" s="95">
        <v>0</v>
      </c>
    </row>
    <row r="14" spans="1:11" ht="32.25" customHeight="1">
      <c r="A14" s="89"/>
      <c r="B14" s="89">
        <v>85204</v>
      </c>
      <c r="C14" s="92">
        <f>D14</f>
        <v>346162</v>
      </c>
      <c r="D14" s="92">
        <f>E14+K14</f>
        <v>346162</v>
      </c>
      <c r="E14" s="92">
        <f>F14+G14+I14+J14</f>
        <v>346162</v>
      </c>
      <c r="F14" s="92">
        <v>0</v>
      </c>
      <c r="G14" s="92">
        <v>0</v>
      </c>
      <c r="H14" s="92">
        <v>0</v>
      </c>
      <c r="I14" s="92">
        <v>346162</v>
      </c>
      <c r="J14" s="92">
        <v>0</v>
      </c>
      <c r="K14" s="92">
        <v>0</v>
      </c>
    </row>
    <row r="15" spans="1:11" ht="33" customHeight="1">
      <c r="A15" s="89">
        <v>853</v>
      </c>
      <c r="B15" s="89"/>
      <c r="C15" s="90">
        <f>C16</f>
        <v>34000</v>
      </c>
      <c r="D15" s="90">
        <f aca="true" t="shared" si="3" ref="D15:K15">D16</f>
        <v>34000</v>
      </c>
      <c r="E15" s="90">
        <f t="shared" si="3"/>
        <v>34000</v>
      </c>
      <c r="F15" s="90">
        <f t="shared" si="3"/>
        <v>25450</v>
      </c>
      <c r="G15" s="90">
        <f t="shared" si="3"/>
        <v>8550</v>
      </c>
      <c r="H15" s="90">
        <f t="shared" si="3"/>
        <v>0</v>
      </c>
      <c r="I15" s="90">
        <f t="shared" si="3"/>
        <v>0</v>
      </c>
      <c r="J15" s="90">
        <f t="shared" si="3"/>
        <v>0</v>
      </c>
      <c r="K15" s="90">
        <f t="shared" si="3"/>
        <v>0</v>
      </c>
    </row>
    <row r="16" spans="1:11" ht="37.5" customHeight="1">
      <c r="A16" s="89"/>
      <c r="B16" s="89">
        <v>85321</v>
      </c>
      <c r="C16" s="92">
        <f>D16</f>
        <v>34000</v>
      </c>
      <c r="D16" s="92">
        <f>E16+K16</f>
        <v>34000</v>
      </c>
      <c r="E16" s="92">
        <f>F16+G16+I16+J16</f>
        <v>34000</v>
      </c>
      <c r="F16" s="92">
        <v>25450</v>
      </c>
      <c r="G16" s="92">
        <v>8550</v>
      </c>
      <c r="H16" s="92">
        <v>0</v>
      </c>
      <c r="I16" s="92">
        <v>0</v>
      </c>
      <c r="J16" s="92">
        <v>0</v>
      </c>
      <c r="K16" s="92">
        <v>0</v>
      </c>
    </row>
    <row r="17" spans="1:11" ht="36" customHeight="1">
      <c r="A17" s="160" t="s">
        <v>10</v>
      </c>
      <c r="B17" s="160"/>
      <c r="C17" s="97">
        <f>C8+C10+C12+C15</f>
        <v>2318067</v>
      </c>
      <c r="D17" s="97">
        <f aca="true" t="shared" si="4" ref="D17:K17">D8+D10+D12+D15</f>
        <v>2318067</v>
      </c>
      <c r="E17" s="97">
        <f t="shared" si="4"/>
        <v>2318067</v>
      </c>
      <c r="F17" s="97">
        <f t="shared" si="4"/>
        <v>1339097</v>
      </c>
      <c r="G17" s="97">
        <f t="shared" si="4"/>
        <v>624443</v>
      </c>
      <c r="H17" s="97">
        <f t="shared" si="4"/>
        <v>0</v>
      </c>
      <c r="I17" s="97">
        <f t="shared" si="4"/>
        <v>354527</v>
      </c>
      <c r="J17" s="97">
        <f t="shared" si="4"/>
        <v>0</v>
      </c>
      <c r="K17" s="97">
        <f t="shared" si="4"/>
        <v>0</v>
      </c>
    </row>
    <row r="18" ht="18.75" customHeight="1"/>
    <row r="19" ht="15.75" customHeight="1">
      <c r="F19" s="98"/>
    </row>
    <row r="22" spans="7:8" ht="12.75">
      <c r="G22" s="98"/>
      <c r="H22" s="98"/>
    </row>
  </sheetData>
  <sheetProtection/>
  <mergeCells count="14">
    <mergeCell ref="E3:K3"/>
    <mergeCell ref="E4:E6"/>
    <mergeCell ref="F4:J4"/>
    <mergeCell ref="K4:K6"/>
    <mergeCell ref="F5:G5"/>
    <mergeCell ref="H5:H6"/>
    <mergeCell ref="I5:I6"/>
    <mergeCell ref="J5:J6"/>
    <mergeCell ref="A17:B17"/>
    <mergeCell ref="A1:K1"/>
    <mergeCell ref="A3:A6"/>
    <mergeCell ref="B3:B6"/>
    <mergeCell ref="C3:C6"/>
    <mergeCell ref="D3:D6"/>
  </mergeCells>
  <printOptions horizontalCentered="1"/>
  <pageMargins left="0.5511811023622047" right="0.2755905511811024" top="1.6535433070866143" bottom="0.5905511811023623" header="0.3937007874015748" footer="0.5118110236220472"/>
  <pageSetup horizontalDpi="300" verticalDpi="300" orientation="landscape" paperSize="9" scale="75" r:id="rId1"/>
  <headerFooter alignWithMargins="0">
    <oddHeader xml:space="preserve">&amp;RZałącznik Nr 4
do Uchwały Nr  457/11 
Rady  Powiatu Stargardzkiego
w Stargardzie Szczecińskim
z dnia 26 maja 2011 r.
zastępujący załącznik Nr 6 
do uchwały w sprawie uchwalenia 
budżetu Powiatu na 2011 r.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2009-02-20T14:13:17Z</cp:lastPrinted>
  <dcterms:created xsi:type="dcterms:W3CDTF">2006-09-22T13:37:51Z</dcterms:created>
  <dcterms:modified xsi:type="dcterms:W3CDTF">2011-05-27T11:15:52Z</dcterms:modified>
  <cp:category/>
  <cp:version/>
  <cp:contentType/>
  <cp:contentStatus/>
</cp:coreProperties>
</file>