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" sheetId="1" r:id="rId1"/>
    <sheet name="Załącznik Nr 2" sheetId="2" r:id="rId2"/>
    <sheet name="3 Zlecone" sheetId="3" r:id="rId3"/>
  </sheets>
  <definedNames>
    <definedName name="_xlnm.Print_Area" localSheetId="2">'3 Zlecone'!$A$1:$L$29</definedName>
    <definedName name="_xlnm.Print_Titles" localSheetId="2">'3 Zlecone'!$3:$7</definedName>
    <definedName name="_xlnm.Print_Titles" localSheetId="0">'Załącznik Nr 1'!$4:$5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<sst xmlns="http://schemas.openxmlformats.org/spreadsheetml/2006/main" count="163" uniqueCount="85">
  <si>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</si>
  <si>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</si>
  <si>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</si>
  <si>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</si>
  <si>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</si>
  <si>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</si>
  <si>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</si>
  <si>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</si>
  <si>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</si>
  <si>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</si>
  <si>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</si>
  <si>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</si>
  <si>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</si>
  <si>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</si>
  <si>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</si>
  <si>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WYDATKI BIEŻĄCE</t>
  </si>
  <si>
    <t>w tym:</t>
  </si>
  <si>
    <t>WYDATKI MAJĄTKOWE</t>
  </si>
  <si>
    <t>Wynagrodzenia</t>
  </si>
  <si>
    <t>Składki naliczane od wynagrodzeń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</si>
  <si>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</si>
  <si>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</si>
  <si>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</si>
  <si>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</si>
  <si>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na programy finansowane z udziałem środków, o których mowa w art. 5 ust.1 pkt 2 i 3, w części związanej z realizacją zadań jednostki samorządu terytorialnego</t>
  </si>
  <si>
    <t>Razem wynagrodzenia i składki od nich naliczane</t>
  </si>
  <si>
    <t>Zakup materiałów i wyposażenia</t>
  </si>
  <si>
    <t>Zakup usług pozostałych</t>
  </si>
  <si>
    <t>Zespół Szkół Nr 1</t>
  </si>
  <si>
    <t>Kultura i ochrona dziedzictwa narodowego</t>
  </si>
  <si>
    <t>Pozostała działalność</t>
  </si>
  <si>
    <t>Wynagrodzenia bezosobowe</t>
  </si>
  <si>
    <t>(W PEŁNEJ SZCZEGÓŁOWOŚCI KALSYFIKACJI BUDŻETOWEJ )</t>
  </si>
  <si>
    <t>Oświata i wychowanie</t>
  </si>
  <si>
    <t>Zakup usług zdrowotnych</t>
  </si>
  <si>
    <t>Zespół Szkół Specjalnych</t>
  </si>
  <si>
    <t>Działalność usługowa</t>
  </si>
  <si>
    <t>Prace goedezyjne i kartograficzne (nieinwestycyjne)</t>
  </si>
  <si>
    <t>Wynagrodzenia osobowe pracowników</t>
  </si>
  <si>
    <t>Składki na ubezpieczenia społeczne</t>
  </si>
  <si>
    <t>Składki na Fundusz Pracy</t>
  </si>
  <si>
    <t>Odpisy na zakładowy fundusz świadczeń socjalnych</t>
  </si>
  <si>
    <t>Powiatowy Ośrodek Dokumentacji Geodezyjnej i Kartograficznej</t>
  </si>
  <si>
    <t>Administracja publiczna</t>
  </si>
  <si>
    <t>Starostwa powiatowe</t>
  </si>
  <si>
    <t>Biuro Obsługi Zarządu i Rady Powiatu "C"</t>
  </si>
  <si>
    <t>Starostwo Powiatowe</t>
  </si>
  <si>
    <t>Wydział Finansowy "G"</t>
  </si>
  <si>
    <t>(Z PODZIAŁEM NA JEDNOSTKI ORGANIZACYJNE POWIATU)</t>
  </si>
  <si>
    <t>Gimnazja specjalne</t>
  </si>
  <si>
    <t>Pozostałe zadania z zakresie polityki społecznej</t>
  </si>
  <si>
    <t>Powiatowe Centrum Pomocy Rodzinie</t>
  </si>
  <si>
    <t>Zespoły do spraw orzekania o niepełnosprawności</t>
  </si>
  <si>
    <t>Pozostałe odsetki</t>
  </si>
  <si>
    <t>Dochody i wydatki
budżetu Powiatu Stargardzkiego
związane z realizacją zadań z zakresu administracji rządowej i innych zadań zleconych odrębnymi ustawami
w 2011 roku</t>
  </si>
  <si>
    <t>Rozdział*</t>
  </si>
  <si>
    <t>Dotacje
ogółem</t>
  </si>
  <si>
    <t>Wydatki
ogółem
(5+11)</t>
  </si>
  <si>
    <t>z tego:</t>
  </si>
  <si>
    <t>Wydatki bieżące</t>
  </si>
  <si>
    <t>Wydatki majątkowe</t>
  </si>
  <si>
    <t>Wydatki jednostek budżetowych</t>
  </si>
  <si>
    <t>Wydatki na programy finansowane z udziałem środków, o których mowa w art.. 5 ust. 1 pkt 2 i 3, w części związanej z realizacją zadań jednostki samorządu terytorialnego</t>
  </si>
  <si>
    <t>Wynagrodzenia                     i składki od nich naliczane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</si>
  <si>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</si>
  <si>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</si>
  <si>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</si>
  <si>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</si>
  <si>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</si>
  <si>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</si>
  <si>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</si>
  <si>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</si>
  <si>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</si>
  <si>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</si>
  <si>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</si>
  <si>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</si>
  <si>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</si>
  <si>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</si>
  <si>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</si>
  <si>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</si>
  <si>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85205</t>
  </si>
  <si>
    <t>853</t>
  </si>
  <si>
    <t>85321</t>
  </si>
  <si>
    <t>Ogółem</t>
  </si>
  <si>
    <t>ZMIANY UKŁADU WYKONAWCZEGO BUDŻETU POWIATU  STARGARDZKIEGO NA 2011 ROK I OSTATECZNE KWOTY DOCHODÓW I WYDATKÓW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</si>
</sst>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48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6" borderId="10" xfId="0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vertical="center"/>
    </xf>
    <xf numFmtId="49" fontId="9" fillId="0" borderId="10" xfId="96" applyNumberFormat="1" applyFont="1" applyBorder="1" applyAlignment="1">
      <alignment vertical="center"/>
      <protection/>
    </xf>
    <xf numFmtId="49" fontId="9" fillId="0" borderId="10" xfId="96" applyNumberFormat="1" applyFont="1" applyBorder="1" applyAlignment="1">
      <alignment vertical="center" wrapText="1"/>
      <protection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6" borderId="10" xfId="0" applyFont="1" applyFill="1" applyBorder="1" applyAlignment="1">
      <alignment horizontal="center" vertical="center"/>
    </xf>
    <xf numFmtId="49" fontId="11" fillId="6" borderId="10" xfId="136" applyNumberFormat="1" applyFont="1" applyFill="1" applyBorder="1" applyAlignment="1">
      <alignment horizontal="left" vertical="center" wrapText="1"/>
      <protection/>
    </xf>
    <xf numFmtId="3" fontId="10" fillId="6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49" fontId="14" fillId="34" borderId="10" xfId="136" applyNumberFormat="1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49" fontId="9" fillId="0" borderId="10" xfId="136" applyNumberFormat="1" applyFont="1" applyFill="1" applyBorder="1" applyAlignment="1">
      <alignment horizontal="left" vertical="center" wrapText="1"/>
      <protection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8" fillId="0" borderId="0" xfId="96">
      <alignment/>
      <protection/>
    </xf>
    <xf numFmtId="0" fontId="8" fillId="0" borderId="0" xfId="96" applyAlignment="1">
      <alignment vertical="center"/>
      <protection/>
    </xf>
    <xf numFmtId="0" fontId="16" fillId="0" borderId="0" xfId="96" applyFont="1" applyBorder="1" applyAlignment="1">
      <alignment horizontal="center" vertical="center" wrapText="1"/>
      <protection/>
    </xf>
    <xf numFmtId="0" fontId="17" fillId="0" borderId="0" xfId="96" applyFont="1" applyAlignment="1">
      <alignment horizontal="right"/>
      <protection/>
    </xf>
    <xf numFmtId="0" fontId="8" fillId="0" borderId="0" xfId="96" applyAlignment="1">
      <alignment horizontal="center" vertical="center"/>
      <protection/>
    </xf>
    <xf numFmtId="0" fontId="11" fillId="35" borderId="11" xfId="96" applyFont="1" applyFill="1" applyBorder="1" applyAlignment="1">
      <alignment horizontal="center" vertical="center" wrapText="1"/>
      <protection/>
    </xf>
    <xf numFmtId="0" fontId="11" fillId="35" borderId="10" xfId="96" applyFont="1" applyFill="1" applyBorder="1" applyAlignment="1">
      <alignment horizontal="center" vertical="center" wrapText="1"/>
      <protection/>
    </xf>
    <xf numFmtId="0" fontId="11" fillId="35" borderId="12" xfId="96" applyFont="1" applyFill="1" applyBorder="1" applyAlignment="1">
      <alignment horizontal="center" vertical="center" wrapText="1"/>
      <protection/>
    </xf>
    <xf numFmtId="0" fontId="19" fillId="0" borderId="12" xfId="96" applyFont="1" applyBorder="1" applyAlignment="1">
      <alignment horizontal="center" vertical="center"/>
      <protection/>
    </xf>
    <xf numFmtId="0" fontId="19" fillId="0" borderId="0" xfId="96" applyFont="1">
      <alignment/>
      <protection/>
    </xf>
    <xf numFmtId="49" fontId="20" fillId="10" borderId="10" xfId="96" applyNumberFormat="1" applyFont="1" applyFill="1" applyBorder="1" applyAlignment="1">
      <alignment horizontal="center" vertical="center"/>
      <protection/>
    </xf>
    <xf numFmtId="3" fontId="20" fillId="10" borderId="10" xfId="96" applyNumberFormat="1" applyFont="1" applyFill="1" applyBorder="1" applyAlignment="1">
      <alignment horizontal="right" vertical="center"/>
      <protection/>
    </xf>
    <xf numFmtId="49" fontId="21" fillId="0" borderId="10" xfId="96" applyNumberFormat="1" applyFont="1" applyBorder="1" applyAlignment="1">
      <alignment horizontal="center" vertical="center"/>
      <protection/>
    </xf>
    <xf numFmtId="3" fontId="21" fillId="33" borderId="10" xfId="96" applyNumberFormat="1" applyFont="1" applyFill="1" applyBorder="1" applyAlignment="1">
      <alignment horizontal="right" vertical="center"/>
      <protection/>
    </xf>
    <xf numFmtId="3" fontId="21" fillId="0" borderId="10" xfId="96" applyNumberFormat="1" applyFont="1" applyBorder="1" applyAlignment="1">
      <alignment horizontal="right" vertical="center"/>
      <protection/>
    </xf>
    <xf numFmtId="49" fontId="21" fillId="0" borderId="10" xfId="96" applyNumberFormat="1" applyFont="1" applyBorder="1" applyAlignment="1">
      <alignment vertical="center"/>
      <protection/>
    </xf>
    <xf numFmtId="49" fontId="20" fillId="10" borderId="10" xfId="96" applyNumberFormat="1" applyFont="1" applyFill="1" applyBorder="1" applyAlignment="1">
      <alignment vertical="center"/>
      <protection/>
    </xf>
    <xf numFmtId="3" fontId="20" fillId="36" borderId="10" xfId="96" applyNumberFormat="1" applyFont="1" applyFill="1" applyBorder="1" applyAlignment="1">
      <alignment horizontal="right" vertical="center"/>
      <protection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3" fontId="65" fillId="0" borderId="13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66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20" fillId="10" borderId="13" xfId="96" applyNumberFormat="1" applyFont="1" applyFill="1" applyBorder="1" applyAlignment="1">
      <alignment horizontal="right" vertical="center"/>
      <protection/>
    </xf>
    <xf numFmtId="3" fontId="20" fillId="10" borderId="14" xfId="96" applyNumberFormat="1" applyFont="1" applyFill="1" applyBorder="1" applyAlignment="1">
      <alignment horizontal="right" vertical="center"/>
      <protection/>
    </xf>
    <xf numFmtId="3" fontId="21" fillId="0" borderId="13" xfId="96" applyNumberFormat="1" applyFont="1" applyBorder="1" applyAlignment="1">
      <alignment horizontal="right" vertical="center"/>
      <protection/>
    </xf>
    <xf numFmtId="3" fontId="21" fillId="0" borderId="14" xfId="96" applyNumberFormat="1" applyFont="1" applyBorder="1" applyAlignment="1">
      <alignment horizontal="right" vertical="center"/>
      <protection/>
    </xf>
    <xf numFmtId="0" fontId="20" fillId="36" borderId="13" xfId="96" applyFont="1" applyFill="1" applyBorder="1" applyAlignment="1">
      <alignment horizontal="center" vertical="center"/>
      <protection/>
    </xf>
    <xf numFmtId="0" fontId="20" fillId="36" borderId="15" xfId="96" applyFont="1" applyFill="1" applyBorder="1" applyAlignment="1">
      <alignment horizontal="center" vertical="center"/>
      <protection/>
    </xf>
    <xf numFmtId="3" fontId="20" fillId="36" borderId="13" xfId="96" applyNumberFormat="1" applyFont="1" applyFill="1" applyBorder="1" applyAlignment="1">
      <alignment horizontal="right" vertical="center"/>
      <protection/>
    </xf>
    <xf numFmtId="3" fontId="20" fillId="36" borderId="14" xfId="96" applyNumberFormat="1" applyFont="1" applyFill="1" applyBorder="1" applyAlignment="1">
      <alignment horizontal="right" vertical="center"/>
      <protection/>
    </xf>
    <xf numFmtId="0" fontId="11" fillId="35" borderId="16" xfId="96" applyFont="1" applyFill="1" applyBorder="1" applyAlignment="1">
      <alignment horizontal="center" vertical="center" wrapText="1"/>
      <protection/>
    </xf>
    <xf numFmtId="0" fontId="11" fillId="35" borderId="12" xfId="96" applyFont="1" applyFill="1" applyBorder="1" applyAlignment="1">
      <alignment horizontal="center" vertical="center" wrapText="1"/>
      <protection/>
    </xf>
    <xf numFmtId="0" fontId="18" fillId="35" borderId="17" xfId="96" applyFont="1" applyFill="1" applyBorder="1" applyAlignment="1">
      <alignment horizontal="center" vertical="center" wrapText="1"/>
      <protection/>
    </xf>
    <xf numFmtId="0" fontId="18" fillId="35" borderId="11" xfId="96" applyFont="1" applyFill="1" applyBorder="1" applyAlignment="1">
      <alignment horizontal="center" vertical="center" wrapText="1"/>
      <protection/>
    </xf>
    <xf numFmtId="0" fontId="18" fillId="35" borderId="18" xfId="96" applyFont="1" applyFill="1" applyBorder="1" applyAlignment="1">
      <alignment horizontal="center" vertical="center" wrapText="1"/>
      <protection/>
    </xf>
    <xf numFmtId="0" fontId="18" fillId="35" borderId="19" xfId="96" applyFont="1" applyFill="1" applyBorder="1" applyAlignment="1">
      <alignment horizontal="center" vertical="center" wrapText="1"/>
      <protection/>
    </xf>
    <xf numFmtId="0" fontId="19" fillId="0" borderId="13" xfId="96" applyFont="1" applyBorder="1" applyAlignment="1">
      <alignment horizontal="center" vertical="center"/>
      <protection/>
    </xf>
    <xf numFmtId="0" fontId="19" fillId="0" borderId="14" xfId="96" applyFont="1" applyBorder="1" applyAlignment="1">
      <alignment horizontal="center" vertical="center"/>
      <protection/>
    </xf>
    <xf numFmtId="0" fontId="15" fillId="4" borderId="13" xfId="96" applyFont="1" applyFill="1" applyBorder="1" applyAlignment="1">
      <alignment horizontal="center" vertical="center" wrapText="1"/>
      <protection/>
    </xf>
    <xf numFmtId="0" fontId="15" fillId="4" borderId="15" xfId="96" applyFont="1" applyFill="1" applyBorder="1" applyAlignment="1">
      <alignment horizontal="center" vertical="center" wrapText="1"/>
      <protection/>
    </xf>
    <xf numFmtId="0" fontId="15" fillId="4" borderId="14" xfId="96" applyFont="1" applyFill="1" applyBorder="1" applyAlignment="1">
      <alignment horizontal="center" vertical="center" wrapText="1"/>
      <protection/>
    </xf>
    <xf numFmtId="0" fontId="15" fillId="35" borderId="10" xfId="96" applyFont="1" applyFill="1" applyBorder="1" applyAlignment="1">
      <alignment horizontal="center" vertical="center"/>
      <protection/>
    </xf>
    <xf numFmtId="0" fontId="15" fillId="35" borderId="10" xfId="96" applyFont="1" applyFill="1" applyBorder="1" applyAlignment="1">
      <alignment horizontal="center" vertical="center" wrapText="1"/>
      <protection/>
    </xf>
    <xf numFmtId="0" fontId="11" fillId="35" borderId="10" xfId="96" applyFont="1" applyFill="1" applyBorder="1" applyAlignment="1">
      <alignment horizontal="center" vertical="center" wrapText="1"/>
      <protection/>
    </xf>
    <xf numFmtId="0" fontId="11" fillId="35" borderId="13" xfId="96" applyFont="1" applyFill="1" applyBorder="1" applyAlignment="1">
      <alignment horizontal="center" vertical="center" wrapText="1"/>
      <protection/>
    </xf>
    <xf numFmtId="0" fontId="11" fillId="35" borderId="14" xfId="96" applyFont="1" applyFill="1" applyBorder="1" applyAlignment="1">
      <alignment horizontal="center" vertical="center" wrapText="1"/>
      <protection/>
    </xf>
  </cellXfs>
  <cellStyles count="13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5 2" xfId="131"/>
    <cellStyle name="Normalny 6" xfId="132"/>
    <cellStyle name="Normalny 7" xfId="133"/>
    <cellStyle name="Normalny 8" xfId="134"/>
    <cellStyle name="Normalny 9" xfId="135"/>
    <cellStyle name="Normalny_UKŁ WYK. 2006.xls Z DN. 18.01.06 2" xfId="136"/>
    <cellStyle name="Obliczenia" xfId="137"/>
    <cellStyle name="Followed Hyperlink" xfId="138"/>
    <cellStyle name="Percent" xfId="139"/>
    <cellStyle name="Suma" xfId="140"/>
    <cellStyle name="Tekst objaśnienia" xfId="141"/>
    <cellStyle name="Tekst ostrzeżenia" xfId="142"/>
    <cellStyle name="Tytuł" xfId="143"/>
    <cellStyle name="Uwaga" xfId="144"/>
    <cellStyle name="Currency" xfId="145"/>
    <cellStyle name="Currency [0]" xfId="146"/>
    <cellStyle name="Złe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A1" sqref="A1:J1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4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>
      <c r="A3" s="3"/>
      <c r="B3" s="3"/>
      <c r="C3" s="21"/>
      <c r="D3" s="3"/>
      <c r="E3" s="3"/>
      <c r="F3" s="3"/>
      <c r="G3" s="3"/>
      <c r="H3" s="3"/>
      <c r="I3" s="3"/>
      <c r="J3" s="4" t="s">
        <v>0</v>
      </c>
    </row>
    <row r="4" spans="1:10" ht="15">
      <c r="A4" s="91" t="s">
        <v>1</v>
      </c>
      <c r="B4" s="91" t="s">
        <v>2</v>
      </c>
      <c r="C4" s="91" t="s">
        <v>3</v>
      </c>
      <c r="D4" s="91" t="s">
        <v>4</v>
      </c>
      <c r="E4" s="92" t="s">
        <v>5</v>
      </c>
      <c r="F4" s="92"/>
      <c r="G4" s="92" t="s">
        <v>6</v>
      </c>
      <c r="H4" s="92"/>
      <c r="I4" s="92" t="s">
        <v>7</v>
      </c>
      <c r="J4" s="92"/>
    </row>
    <row r="5" spans="1:10" ht="21" customHeight="1">
      <c r="A5" s="91"/>
      <c r="B5" s="91"/>
      <c r="C5" s="91"/>
      <c r="D5" s="91"/>
      <c r="E5" s="31" t="s">
        <v>8</v>
      </c>
      <c r="F5" s="31" t="s">
        <v>9</v>
      </c>
      <c r="G5" s="31" t="s">
        <v>8</v>
      </c>
      <c r="H5" s="31" t="s">
        <v>9</v>
      </c>
      <c r="I5" s="31" t="s">
        <v>8</v>
      </c>
      <c r="J5" s="31" t="s">
        <v>9</v>
      </c>
    </row>
    <row r="6" spans="1:11" s="26" customFormat="1" ht="18.75" customHeight="1">
      <c r="A6" s="41">
        <v>710</v>
      </c>
      <c r="B6" s="41"/>
      <c r="C6" s="41"/>
      <c r="D6" s="42" t="s">
        <v>36</v>
      </c>
      <c r="E6" s="43">
        <f aca="true" t="shared" si="0" ref="E6:J6">E7</f>
        <v>0</v>
      </c>
      <c r="F6" s="43">
        <f t="shared" si="0"/>
        <v>0</v>
      </c>
      <c r="G6" s="43">
        <f t="shared" si="0"/>
        <v>13000</v>
      </c>
      <c r="H6" s="43">
        <f t="shared" si="0"/>
        <v>13000</v>
      </c>
      <c r="I6" s="43">
        <f t="shared" si="0"/>
        <v>0</v>
      </c>
      <c r="J6" s="43">
        <f t="shared" si="0"/>
        <v>0</v>
      </c>
      <c r="K6" s="25"/>
    </row>
    <row r="7" spans="1:11" s="26" customFormat="1" ht="18" customHeight="1">
      <c r="A7" s="44"/>
      <c r="B7" s="44">
        <v>71013</v>
      </c>
      <c r="C7" s="52"/>
      <c r="D7" s="53" t="s">
        <v>37</v>
      </c>
      <c r="E7" s="45">
        <f aca="true" t="shared" si="1" ref="E7:J7">SUM(E8:E12)</f>
        <v>0</v>
      </c>
      <c r="F7" s="45">
        <f t="shared" si="1"/>
        <v>0</v>
      </c>
      <c r="G7" s="45">
        <f t="shared" si="1"/>
        <v>13000</v>
      </c>
      <c r="H7" s="45">
        <f t="shared" si="1"/>
        <v>13000</v>
      </c>
      <c r="I7" s="45">
        <f t="shared" si="1"/>
        <v>0</v>
      </c>
      <c r="J7" s="45">
        <f t="shared" si="1"/>
        <v>0</v>
      </c>
      <c r="K7" s="25"/>
    </row>
    <row r="8" spans="1:11" s="26" customFormat="1" ht="17.25" customHeight="1">
      <c r="A8" s="46"/>
      <c r="B8" s="46"/>
      <c r="C8" s="54">
        <v>4010</v>
      </c>
      <c r="D8" s="55" t="s">
        <v>38</v>
      </c>
      <c r="E8" s="47">
        <v>0</v>
      </c>
      <c r="F8" s="47">
        <v>0</v>
      </c>
      <c r="G8" s="47">
        <v>10500</v>
      </c>
      <c r="H8" s="47">
        <v>0</v>
      </c>
      <c r="I8" s="47">
        <v>0</v>
      </c>
      <c r="J8" s="47">
        <v>0</v>
      </c>
      <c r="K8" s="25"/>
    </row>
    <row r="9" spans="1:11" s="26" customFormat="1" ht="17.25" customHeight="1">
      <c r="A9" s="46"/>
      <c r="B9" s="46"/>
      <c r="C9" s="54">
        <v>4110</v>
      </c>
      <c r="D9" s="55" t="s">
        <v>39</v>
      </c>
      <c r="E9" s="47">
        <v>0</v>
      </c>
      <c r="F9" s="47">
        <v>0</v>
      </c>
      <c r="G9" s="47">
        <v>1600</v>
      </c>
      <c r="H9" s="47">
        <v>0</v>
      </c>
      <c r="I9" s="47">
        <v>0</v>
      </c>
      <c r="J9" s="47">
        <v>0</v>
      </c>
      <c r="K9" s="25"/>
    </row>
    <row r="10" spans="1:11" s="26" customFormat="1" ht="16.5" customHeight="1">
      <c r="A10" s="46"/>
      <c r="B10" s="46"/>
      <c r="C10" s="54">
        <v>4120</v>
      </c>
      <c r="D10" s="55" t="s">
        <v>40</v>
      </c>
      <c r="E10" s="47">
        <v>0</v>
      </c>
      <c r="F10" s="47">
        <v>0</v>
      </c>
      <c r="G10" s="47">
        <v>260</v>
      </c>
      <c r="H10" s="47">
        <v>0</v>
      </c>
      <c r="I10" s="47">
        <v>0</v>
      </c>
      <c r="J10" s="47">
        <v>0</v>
      </c>
      <c r="K10" s="25"/>
    </row>
    <row r="11" spans="1:11" s="26" customFormat="1" ht="16.5" customHeight="1">
      <c r="A11" s="46"/>
      <c r="B11" s="46"/>
      <c r="C11" s="54">
        <v>4210</v>
      </c>
      <c r="D11" s="55" t="s">
        <v>26</v>
      </c>
      <c r="E11" s="47">
        <v>0</v>
      </c>
      <c r="F11" s="47">
        <v>0</v>
      </c>
      <c r="G11" s="47">
        <v>0</v>
      </c>
      <c r="H11" s="47">
        <v>13000</v>
      </c>
      <c r="I11" s="47">
        <v>0</v>
      </c>
      <c r="J11" s="47">
        <v>0</v>
      </c>
      <c r="K11" s="25"/>
    </row>
    <row r="12" spans="1:11" s="26" customFormat="1" ht="16.5" customHeight="1">
      <c r="A12" s="46"/>
      <c r="B12" s="46"/>
      <c r="C12" s="54">
        <v>4440</v>
      </c>
      <c r="D12" s="55" t="s">
        <v>41</v>
      </c>
      <c r="E12" s="47">
        <v>0</v>
      </c>
      <c r="F12" s="47">
        <v>0</v>
      </c>
      <c r="G12" s="47">
        <v>640</v>
      </c>
      <c r="H12" s="47">
        <v>0</v>
      </c>
      <c r="I12" s="47">
        <v>0</v>
      </c>
      <c r="J12" s="47">
        <v>0</v>
      </c>
      <c r="K12" s="25"/>
    </row>
    <row r="13" spans="1:11" s="26" customFormat="1" ht="18.75" customHeight="1">
      <c r="A13" s="41">
        <v>750</v>
      </c>
      <c r="B13" s="41"/>
      <c r="C13" s="41"/>
      <c r="D13" s="42" t="s">
        <v>43</v>
      </c>
      <c r="E13" s="43">
        <f aca="true" t="shared" si="2" ref="E13:J13">E14</f>
        <v>0</v>
      </c>
      <c r="F13" s="43">
        <f t="shared" si="2"/>
        <v>0</v>
      </c>
      <c r="G13" s="43">
        <f t="shared" si="2"/>
        <v>196</v>
      </c>
      <c r="H13" s="43">
        <f t="shared" si="2"/>
        <v>196</v>
      </c>
      <c r="I13" s="43">
        <f t="shared" si="2"/>
        <v>0</v>
      </c>
      <c r="J13" s="43">
        <f t="shared" si="2"/>
        <v>0</v>
      </c>
      <c r="K13" s="25"/>
    </row>
    <row r="14" spans="1:11" s="26" customFormat="1" ht="18" customHeight="1">
      <c r="A14" s="44"/>
      <c r="B14" s="44">
        <v>75020</v>
      </c>
      <c r="C14" s="52"/>
      <c r="D14" s="53" t="s">
        <v>44</v>
      </c>
      <c r="E14" s="45">
        <f aca="true" t="shared" si="3" ref="E14:J14">SUM(E15:E16)</f>
        <v>0</v>
      </c>
      <c r="F14" s="45">
        <f t="shared" si="3"/>
        <v>0</v>
      </c>
      <c r="G14" s="45">
        <f t="shared" si="3"/>
        <v>196</v>
      </c>
      <c r="H14" s="45">
        <f t="shared" si="3"/>
        <v>196</v>
      </c>
      <c r="I14" s="45">
        <f t="shared" si="3"/>
        <v>0</v>
      </c>
      <c r="J14" s="45">
        <f t="shared" si="3"/>
        <v>0</v>
      </c>
      <c r="K14" s="25"/>
    </row>
    <row r="15" spans="1:11" s="26" customFormat="1" ht="18.75" customHeight="1">
      <c r="A15" s="46"/>
      <c r="B15" s="46"/>
      <c r="C15" s="54">
        <v>4110</v>
      </c>
      <c r="D15" s="55" t="s">
        <v>39</v>
      </c>
      <c r="E15" s="47">
        <v>0</v>
      </c>
      <c r="F15" s="47">
        <v>0</v>
      </c>
      <c r="G15" s="47">
        <v>0</v>
      </c>
      <c r="H15" s="47">
        <v>196</v>
      </c>
      <c r="I15" s="47">
        <v>0</v>
      </c>
      <c r="J15" s="47">
        <v>0</v>
      </c>
      <c r="K15" s="25"/>
    </row>
    <row r="16" spans="1:11" s="26" customFormat="1" ht="18.75" customHeight="1">
      <c r="A16" s="46"/>
      <c r="B16" s="46"/>
      <c r="C16" s="54">
        <v>4580</v>
      </c>
      <c r="D16" s="55" t="s">
        <v>53</v>
      </c>
      <c r="E16" s="47">
        <v>0</v>
      </c>
      <c r="F16" s="47">
        <v>0</v>
      </c>
      <c r="G16" s="47">
        <v>196</v>
      </c>
      <c r="H16" s="47">
        <v>0</v>
      </c>
      <c r="I16" s="47">
        <v>0</v>
      </c>
      <c r="J16" s="47">
        <v>0</v>
      </c>
      <c r="K16" s="25"/>
    </row>
    <row r="17" spans="1:11" s="26" customFormat="1" ht="18.75" customHeight="1">
      <c r="A17" s="41">
        <v>801</v>
      </c>
      <c r="B17" s="41"/>
      <c r="C17" s="41"/>
      <c r="D17" s="42" t="s">
        <v>33</v>
      </c>
      <c r="E17" s="43">
        <f aca="true" t="shared" si="4" ref="E17:J17">E18</f>
        <v>0</v>
      </c>
      <c r="F17" s="43">
        <f t="shared" si="4"/>
        <v>0</v>
      </c>
      <c r="G17" s="43">
        <f t="shared" si="4"/>
        <v>1000</v>
      </c>
      <c r="H17" s="43">
        <f t="shared" si="4"/>
        <v>1000</v>
      </c>
      <c r="I17" s="43">
        <f t="shared" si="4"/>
        <v>0</v>
      </c>
      <c r="J17" s="43">
        <f t="shared" si="4"/>
        <v>0</v>
      </c>
      <c r="K17" s="25"/>
    </row>
    <row r="18" spans="1:11" s="26" customFormat="1" ht="18" customHeight="1">
      <c r="A18" s="44"/>
      <c r="B18" s="44">
        <v>80111</v>
      </c>
      <c r="C18" s="52"/>
      <c r="D18" s="53" t="s">
        <v>49</v>
      </c>
      <c r="E18" s="45">
        <f aca="true" t="shared" si="5" ref="E18:J18">SUM(E19:E21)</f>
        <v>0</v>
      </c>
      <c r="F18" s="45">
        <f t="shared" si="5"/>
        <v>0</v>
      </c>
      <c r="G18" s="45">
        <f t="shared" si="5"/>
        <v>1000</v>
      </c>
      <c r="H18" s="45">
        <f t="shared" si="5"/>
        <v>1000</v>
      </c>
      <c r="I18" s="45">
        <f t="shared" si="5"/>
        <v>0</v>
      </c>
      <c r="J18" s="45">
        <f t="shared" si="5"/>
        <v>0</v>
      </c>
      <c r="K18" s="25"/>
    </row>
    <row r="19" spans="1:11" s="26" customFormat="1" ht="17.25" customHeight="1">
      <c r="A19" s="46"/>
      <c r="B19" s="46"/>
      <c r="C19" s="54">
        <v>4210</v>
      </c>
      <c r="D19" s="55" t="s">
        <v>26</v>
      </c>
      <c r="E19" s="47">
        <v>0</v>
      </c>
      <c r="F19" s="47">
        <v>0</v>
      </c>
      <c r="G19" s="47">
        <v>0</v>
      </c>
      <c r="H19" s="47">
        <v>1000</v>
      </c>
      <c r="I19" s="47">
        <v>0</v>
      </c>
      <c r="J19" s="47">
        <v>0</v>
      </c>
      <c r="K19" s="25"/>
    </row>
    <row r="20" spans="1:11" s="26" customFormat="1" ht="17.25" customHeight="1">
      <c r="A20" s="46"/>
      <c r="B20" s="46"/>
      <c r="C20" s="54">
        <v>4280</v>
      </c>
      <c r="D20" s="55" t="s">
        <v>34</v>
      </c>
      <c r="E20" s="47">
        <v>0</v>
      </c>
      <c r="F20" s="47">
        <v>0</v>
      </c>
      <c r="G20" s="47">
        <v>300</v>
      </c>
      <c r="H20" s="47">
        <v>0</v>
      </c>
      <c r="I20" s="47">
        <v>0</v>
      </c>
      <c r="J20" s="47">
        <v>0</v>
      </c>
      <c r="K20" s="25"/>
    </row>
    <row r="21" spans="1:11" s="26" customFormat="1" ht="16.5" customHeight="1">
      <c r="A21" s="46"/>
      <c r="B21" s="46"/>
      <c r="C21" s="54">
        <v>4300</v>
      </c>
      <c r="D21" s="55" t="s">
        <v>27</v>
      </c>
      <c r="E21" s="47">
        <v>0</v>
      </c>
      <c r="F21" s="47">
        <v>0</v>
      </c>
      <c r="G21" s="47">
        <v>700</v>
      </c>
      <c r="H21" s="47">
        <v>0</v>
      </c>
      <c r="I21" s="47">
        <v>0</v>
      </c>
      <c r="J21" s="47">
        <v>0</v>
      </c>
      <c r="K21" s="25"/>
    </row>
    <row r="22" spans="1:11" s="26" customFormat="1" ht="18.75" customHeight="1">
      <c r="A22" s="41">
        <v>921</v>
      </c>
      <c r="B22" s="41"/>
      <c r="C22" s="41"/>
      <c r="D22" s="42" t="s">
        <v>29</v>
      </c>
      <c r="E22" s="43">
        <f aca="true" t="shared" si="6" ref="E22:J22">E23</f>
        <v>0</v>
      </c>
      <c r="F22" s="43">
        <f t="shared" si="6"/>
        <v>0</v>
      </c>
      <c r="G22" s="43">
        <f t="shared" si="6"/>
        <v>23890</v>
      </c>
      <c r="H22" s="43">
        <f t="shared" si="6"/>
        <v>23890</v>
      </c>
      <c r="I22" s="43">
        <f t="shared" si="6"/>
        <v>0</v>
      </c>
      <c r="J22" s="43">
        <f t="shared" si="6"/>
        <v>0</v>
      </c>
      <c r="K22" s="25"/>
    </row>
    <row r="23" spans="1:11" s="26" customFormat="1" ht="18" customHeight="1">
      <c r="A23" s="44"/>
      <c r="B23" s="44">
        <v>92195</v>
      </c>
      <c r="C23" s="52"/>
      <c r="D23" s="53" t="s">
        <v>30</v>
      </c>
      <c r="E23" s="45">
        <f aca="true" t="shared" si="7" ref="E23:J23">SUM(E24:E26)</f>
        <v>0</v>
      </c>
      <c r="F23" s="45">
        <f t="shared" si="7"/>
        <v>0</v>
      </c>
      <c r="G23" s="45">
        <f t="shared" si="7"/>
        <v>23890</v>
      </c>
      <c r="H23" s="45">
        <f t="shared" si="7"/>
        <v>23890</v>
      </c>
      <c r="I23" s="45">
        <f t="shared" si="7"/>
        <v>0</v>
      </c>
      <c r="J23" s="45">
        <f t="shared" si="7"/>
        <v>0</v>
      </c>
      <c r="K23" s="25"/>
    </row>
    <row r="24" spans="1:11" s="26" customFormat="1" ht="15" customHeight="1">
      <c r="A24" s="46"/>
      <c r="B24" s="46"/>
      <c r="C24" s="54">
        <v>4170</v>
      </c>
      <c r="D24" s="55" t="s">
        <v>31</v>
      </c>
      <c r="E24" s="47">
        <v>0</v>
      </c>
      <c r="F24" s="47">
        <v>0</v>
      </c>
      <c r="G24" s="47">
        <v>23890</v>
      </c>
      <c r="H24" s="47">
        <v>0</v>
      </c>
      <c r="I24" s="47">
        <v>0</v>
      </c>
      <c r="J24" s="47">
        <v>0</v>
      </c>
      <c r="K24" s="25"/>
    </row>
    <row r="25" spans="1:11" s="26" customFormat="1" ht="17.25" customHeight="1">
      <c r="A25" s="46"/>
      <c r="B25" s="46"/>
      <c r="C25" s="54">
        <v>4210</v>
      </c>
      <c r="D25" s="55" t="s">
        <v>26</v>
      </c>
      <c r="E25" s="47">
        <v>0</v>
      </c>
      <c r="F25" s="47">
        <v>0</v>
      </c>
      <c r="G25" s="47">
        <v>0</v>
      </c>
      <c r="H25" s="47">
        <v>1421</v>
      </c>
      <c r="I25" s="47">
        <v>0</v>
      </c>
      <c r="J25" s="47">
        <v>0</v>
      </c>
      <c r="K25" s="25"/>
    </row>
    <row r="26" spans="1:11" s="26" customFormat="1" ht="16.5" customHeight="1">
      <c r="A26" s="46"/>
      <c r="B26" s="46"/>
      <c r="C26" s="54">
        <v>4300</v>
      </c>
      <c r="D26" s="55" t="s">
        <v>27</v>
      </c>
      <c r="E26" s="47">
        <v>0</v>
      </c>
      <c r="F26" s="47">
        <v>0</v>
      </c>
      <c r="G26" s="47">
        <v>0</v>
      </c>
      <c r="H26" s="47">
        <v>22469</v>
      </c>
      <c r="I26" s="47">
        <v>0</v>
      </c>
      <c r="J26" s="47">
        <v>0</v>
      </c>
      <c r="K26" s="25"/>
    </row>
    <row r="27" spans="1:11" s="26" customFormat="1" ht="18.75" customHeight="1">
      <c r="A27" s="41">
        <v>853</v>
      </c>
      <c r="B27" s="41"/>
      <c r="C27" s="41"/>
      <c r="D27" s="42" t="s">
        <v>50</v>
      </c>
      <c r="E27" s="43">
        <f aca="true" t="shared" si="8" ref="E27:J27">E28</f>
        <v>0</v>
      </c>
      <c r="F27" s="43">
        <f t="shared" si="8"/>
        <v>0</v>
      </c>
      <c r="G27" s="43">
        <f t="shared" si="8"/>
        <v>40000</v>
      </c>
      <c r="H27" s="43">
        <f t="shared" si="8"/>
        <v>40000</v>
      </c>
      <c r="I27" s="43">
        <f t="shared" si="8"/>
        <v>30000</v>
      </c>
      <c r="J27" s="43">
        <f t="shared" si="8"/>
        <v>30000</v>
      </c>
      <c r="K27" s="25"/>
    </row>
    <row r="28" spans="1:11" s="26" customFormat="1" ht="18" customHeight="1">
      <c r="A28" s="44"/>
      <c r="B28" s="44">
        <v>85321</v>
      </c>
      <c r="C28" s="52"/>
      <c r="D28" s="53" t="s">
        <v>52</v>
      </c>
      <c r="E28" s="45">
        <f aca="true" t="shared" si="9" ref="E28:J28">SUM(E29:E30)</f>
        <v>0</v>
      </c>
      <c r="F28" s="45">
        <f t="shared" si="9"/>
        <v>0</v>
      </c>
      <c r="G28" s="45">
        <f t="shared" si="9"/>
        <v>40000</v>
      </c>
      <c r="H28" s="45">
        <f t="shared" si="9"/>
        <v>40000</v>
      </c>
      <c r="I28" s="45">
        <f t="shared" si="9"/>
        <v>30000</v>
      </c>
      <c r="J28" s="45">
        <f t="shared" si="9"/>
        <v>30000</v>
      </c>
      <c r="K28" s="25"/>
    </row>
    <row r="29" spans="1:11" s="26" customFormat="1" ht="15" customHeight="1">
      <c r="A29" s="46"/>
      <c r="B29" s="46"/>
      <c r="C29" s="54">
        <v>4170</v>
      </c>
      <c r="D29" s="55" t="s">
        <v>31</v>
      </c>
      <c r="E29" s="47">
        <v>0</v>
      </c>
      <c r="F29" s="47">
        <v>0</v>
      </c>
      <c r="G29" s="47">
        <v>0</v>
      </c>
      <c r="H29" s="47">
        <v>40000</v>
      </c>
      <c r="I29" s="47">
        <v>0</v>
      </c>
      <c r="J29" s="47">
        <v>30000</v>
      </c>
      <c r="K29" s="25"/>
    </row>
    <row r="30" spans="1:11" s="26" customFormat="1" ht="16.5" customHeight="1">
      <c r="A30" s="46"/>
      <c r="B30" s="46"/>
      <c r="C30" s="54">
        <v>4300</v>
      </c>
      <c r="D30" s="55" t="s">
        <v>27</v>
      </c>
      <c r="E30" s="47">
        <v>0</v>
      </c>
      <c r="F30" s="47">
        <v>0</v>
      </c>
      <c r="G30" s="47">
        <v>40000</v>
      </c>
      <c r="H30" s="47">
        <v>0</v>
      </c>
      <c r="I30" s="47">
        <v>30000</v>
      </c>
      <c r="J30" s="47">
        <v>0</v>
      </c>
      <c r="K30" s="25"/>
    </row>
    <row r="31" spans="1:11" ht="18.75" customHeight="1">
      <c r="A31" s="82" t="s">
        <v>10</v>
      </c>
      <c r="B31" s="83"/>
      <c r="C31" s="83"/>
      <c r="D31" s="84"/>
      <c r="E31" s="38">
        <f aca="true" t="shared" si="10" ref="E31:J31">E6+E13+E17+E22+E27</f>
        <v>0</v>
      </c>
      <c r="F31" s="38">
        <f t="shared" si="10"/>
        <v>0</v>
      </c>
      <c r="G31" s="38">
        <f t="shared" si="10"/>
        <v>78086</v>
      </c>
      <c r="H31" s="38">
        <f t="shared" si="10"/>
        <v>78086</v>
      </c>
      <c r="I31" s="38">
        <f t="shared" si="10"/>
        <v>30000</v>
      </c>
      <c r="J31" s="38">
        <f t="shared" si="10"/>
        <v>30000</v>
      </c>
      <c r="K31" s="1"/>
    </row>
    <row r="32" spans="1:11" ht="15.75" customHeight="1">
      <c r="A32" s="85" t="s">
        <v>13</v>
      </c>
      <c r="B32" s="86"/>
      <c r="C32" s="86"/>
      <c r="D32" s="86"/>
      <c r="E32" s="87">
        <f>F31-E31</f>
        <v>0</v>
      </c>
      <c r="F32" s="88"/>
      <c r="G32" s="87">
        <f>H31-G31</f>
        <v>0</v>
      </c>
      <c r="H32" s="88"/>
      <c r="I32" s="87">
        <f>J31-I31</f>
        <v>0</v>
      </c>
      <c r="J32" s="88"/>
      <c r="K32" s="1"/>
    </row>
    <row r="33" spans="1:10" ht="12.75" customHeight="1">
      <c r="A33" s="2"/>
      <c r="B33" s="2"/>
      <c r="C33" s="22"/>
      <c r="D33" s="2"/>
      <c r="E33" s="18"/>
      <c r="F33" s="18"/>
      <c r="G33" s="18"/>
      <c r="H33" s="18"/>
      <c r="I33" s="18"/>
      <c r="J33" s="18"/>
    </row>
    <row r="34" spans="1:10" ht="15" customHeight="1">
      <c r="A34" s="6"/>
      <c r="B34" s="7"/>
      <c r="C34" s="23"/>
      <c r="D34" s="8" t="s">
        <v>11</v>
      </c>
      <c r="E34" s="19"/>
      <c r="F34" s="19"/>
      <c r="G34" s="19"/>
      <c r="H34" s="19"/>
      <c r="I34" s="19"/>
      <c r="J34" s="19"/>
    </row>
    <row r="35" spans="1:10" s="40" customFormat="1" ht="15" customHeight="1">
      <c r="A35" s="39"/>
      <c r="B35" s="35"/>
      <c r="C35" s="32"/>
      <c r="D35" s="50">
        <v>4010</v>
      </c>
      <c r="E35" s="51">
        <f aca="true" t="shared" si="11" ref="E35:J35">E8</f>
        <v>0</v>
      </c>
      <c r="F35" s="51">
        <f t="shared" si="11"/>
        <v>0</v>
      </c>
      <c r="G35" s="51">
        <f t="shared" si="11"/>
        <v>10500</v>
      </c>
      <c r="H35" s="51">
        <f t="shared" si="11"/>
        <v>0</v>
      </c>
      <c r="I35" s="51">
        <f t="shared" si="11"/>
        <v>0</v>
      </c>
      <c r="J35" s="51">
        <f t="shared" si="11"/>
        <v>0</v>
      </c>
    </row>
    <row r="36" spans="1:10" s="40" customFormat="1" ht="15" customHeight="1">
      <c r="A36" s="39"/>
      <c r="B36" s="35"/>
      <c r="C36" s="32"/>
      <c r="D36" s="50">
        <v>4110</v>
      </c>
      <c r="E36" s="51">
        <f aca="true" t="shared" si="12" ref="E36:J36">E9+E15</f>
        <v>0</v>
      </c>
      <c r="F36" s="51">
        <f t="shared" si="12"/>
        <v>0</v>
      </c>
      <c r="G36" s="51">
        <f t="shared" si="12"/>
        <v>1600</v>
      </c>
      <c r="H36" s="51">
        <f t="shared" si="12"/>
        <v>196</v>
      </c>
      <c r="I36" s="51">
        <f t="shared" si="12"/>
        <v>0</v>
      </c>
      <c r="J36" s="51">
        <f t="shared" si="12"/>
        <v>0</v>
      </c>
    </row>
    <row r="37" spans="1:10" s="40" customFormat="1" ht="15" customHeight="1">
      <c r="A37" s="39"/>
      <c r="B37" s="35"/>
      <c r="C37" s="32"/>
      <c r="D37" s="50">
        <v>4120</v>
      </c>
      <c r="E37" s="51">
        <f aca="true" t="shared" si="13" ref="E37:J37">E10</f>
        <v>0</v>
      </c>
      <c r="F37" s="51">
        <f t="shared" si="13"/>
        <v>0</v>
      </c>
      <c r="G37" s="51">
        <f t="shared" si="13"/>
        <v>260</v>
      </c>
      <c r="H37" s="51">
        <f t="shared" si="13"/>
        <v>0</v>
      </c>
      <c r="I37" s="51">
        <f t="shared" si="13"/>
        <v>0</v>
      </c>
      <c r="J37" s="51">
        <f t="shared" si="13"/>
        <v>0</v>
      </c>
    </row>
    <row r="38" spans="1:10" s="40" customFormat="1" ht="13.5" customHeight="1">
      <c r="A38" s="39"/>
      <c r="B38" s="35"/>
      <c r="C38" s="32"/>
      <c r="D38" s="50">
        <v>4170</v>
      </c>
      <c r="E38" s="51">
        <f aca="true" t="shared" si="14" ref="E38:J38">E24+E29</f>
        <v>0</v>
      </c>
      <c r="F38" s="51">
        <f t="shared" si="14"/>
        <v>0</v>
      </c>
      <c r="G38" s="51">
        <f t="shared" si="14"/>
        <v>23890</v>
      </c>
      <c r="H38" s="51">
        <f t="shared" si="14"/>
        <v>40000</v>
      </c>
      <c r="I38" s="51">
        <f t="shared" si="14"/>
        <v>0</v>
      </c>
      <c r="J38" s="51">
        <f t="shared" si="14"/>
        <v>30000</v>
      </c>
    </row>
    <row r="39" spans="1:10" s="37" customFormat="1" ht="13.5" customHeight="1">
      <c r="A39" s="39"/>
      <c r="B39" s="35"/>
      <c r="C39" s="32"/>
      <c r="D39" s="50">
        <v>4210</v>
      </c>
      <c r="E39" s="51">
        <f aca="true" t="shared" si="15" ref="E39:J39">E19+E25+E11</f>
        <v>0</v>
      </c>
      <c r="F39" s="51">
        <f t="shared" si="15"/>
        <v>0</v>
      </c>
      <c r="G39" s="51">
        <f t="shared" si="15"/>
        <v>0</v>
      </c>
      <c r="H39" s="51">
        <f t="shared" si="15"/>
        <v>15421</v>
      </c>
      <c r="I39" s="51">
        <f t="shared" si="15"/>
        <v>0</v>
      </c>
      <c r="J39" s="51">
        <f t="shared" si="15"/>
        <v>0</v>
      </c>
    </row>
    <row r="40" spans="1:10" s="37" customFormat="1" ht="13.5" customHeight="1">
      <c r="A40" s="39"/>
      <c r="B40" s="35"/>
      <c r="C40" s="32"/>
      <c r="D40" s="50">
        <v>4280</v>
      </c>
      <c r="E40" s="51">
        <f aca="true" t="shared" si="16" ref="E40:J40">E20</f>
        <v>0</v>
      </c>
      <c r="F40" s="51">
        <f t="shared" si="16"/>
        <v>0</v>
      </c>
      <c r="G40" s="51">
        <f t="shared" si="16"/>
        <v>300</v>
      </c>
      <c r="H40" s="51">
        <f t="shared" si="16"/>
        <v>0</v>
      </c>
      <c r="I40" s="51">
        <f t="shared" si="16"/>
        <v>0</v>
      </c>
      <c r="J40" s="51">
        <f t="shared" si="16"/>
        <v>0</v>
      </c>
    </row>
    <row r="41" spans="1:10" s="37" customFormat="1" ht="13.5" customHeight="1">
      <c r="A41" s="39"/>
      <c r="B41" s="35"/>
      <c r="C41" s="32"/>
      <c r="D41" s="50">
        <v>4300</v>
      </c>
      <c r="E41" s="51">
        <f aca="true" t="shared" si="17" ref="E41:J41">E26+E21+E30</f>
        <v>0</v>
      </c>
      <c r="F41" s="51">
        <f t="shared" si="17"/>
        <v>0</v>
      </c>
      <c r="G41" s="51">
        <f t="shared" si="17"/>
        <v>40700</v>
      </c>
      <c r="H41" s="51">
        <f t="shared" si="17"/>
        <v>22469</v>
      </c>
      <c r="I41" s="51">
        <f t="shared" si="17"/>
        <v>30000</v>
      </c>
      <c r="J41" s="51">
        <f t="shared" si="17"/>
        <v>0</v>
      </c>
    </row>
    <row r="42" spans="1:10" s="37" customFormat="1" ht="13.5" customHeight="1">
      <c r="A42" s="39"/>
      <c r="B42" s="35"/>
      <c r="C42" s="32"/>
      <c r="D42" s="50">
        <v>4440</v>
      </c>
      <c r="E42" s="51">
        <f aca="true" t="shared" si="18" ref="E42:J42">E12</f>
        <v>0</v>
      </c>
      <c r="F42" s="51">
        <f t="shared" si="18"/>
        <v>0</v>
      </c>
      <c r="G42" s="51">
        <f t="shared" si="18"/>
        <v>640</v>
      </c>
      <c r="H42" s="51">
        <f t="shared" si="18"/>
        <v>0</v>
      </c>
      <c r="I42" s="51">
        <f t="shared" si="18"/>
        <v>0</v>
      </c>
      <c r="J42" s="51">
        <f t="shared" si="18"/>
        <v>0</v>
      </c>
    </row>
    <row r="43" spans="1:10" s="37" customFormat="1" ht="13.5" customHeight="1">
      <c r="A43" s="39"/>
      <c r="B43" s="35"/>
      <c r="C43" s="32"/>
      <c r="D43" s="50">
        <v>4580</v>
      </c>
      <c r="E43" s="51">
        <f aca="true" t="shared" si="19" ref="E43:J43">E16</f>
        <v>0</v>
      </c>
      <c r="F43" s="51">
        <f t="shared" si="19"/>
        <v>0</v>
      </c>
      <c r="G43" s="51">
        <f t="shared" si="19"/>
        <v>196</v>
      </c>
      <c r="H43" s="51">
        <f t="shared" si="19"/>
        <v>0</v>
      </c>
      <c r="I43" s="51">
        <f t="shared" si="19"/>
        <v>0</v>
      </c>
      <c r="J43" s="51">
        <f t="shared" si="19"/>
        <v>0</v>
      </c>
    </row>
    <row r="44" spans="1:10" ht="13.5" customHeight="1">
      <c r="A44" s="7"/>
      <c r="B44" s="7"/>
      <c r="C44" s="23"/>
      <c r="D44" s="10" t="s">
        <v>12</v>
      </c>
      <c r="E44" s="20">
        <f aca="true" t="shared" si="20" ref="E44:J44">SUM(E35:E43)</f>
        <v>0</v>
      </c>
      <c r="F44" s="20">
        <f t="shared" si="20"/>
        <v>0</v>
      </c>
      <c r="G44" s="20">
        <f t="shared" si="20"/>
        <v>78086</v>
      </c>
      <c r="H44" s="20">
        <f t="shared" si="20"/>
        <v>78086</v>
      </c>
      <c r="I44" s="20">
        <f t="shared" si="20"/>
        <v>30000</v>
      </c>
      <c r="J44" s="20">
        <f t="shared" si="20"/>
        <v>30000</v>
      </c>
    </row>
    <row r="45" spans="1:10" s="37" customFormat="1" ht="13.5" customHeight="1">
      <c r="A45" s="35"/>
      <c r="B45" s="35"/>
      <c r="C45" s="32"/>
      <c r="D45" s="36"/>
      <c r="E45" s="33"/>
      <c r="F45" s="33"/>
      <c r="G45" s="33"/>
      <c r="H45" s="33"/>
      <c r="I45" s="33"/>
      <c r="J45" s="33"/>
    </row>
    <row r="46" spans="1:10" ht="15">
      <c r="A46" s="11"/>
      <c r="B46" s="11"/>
      <c r="C46" s="11"/>
      <c r="D46" s="11" t="s">
        <v>14</v>
      </c>
      <c r="E46" s="12"/>
      <c r="F46" s="12"/>
      <c r="G46" s="12"/>
      <c r="H46" s="12"/>
      <c r="I46" s="12"/>
      <c r="J46" s="12"/>
    </row>
    <row r="47" spans="1:10" ht="15">
      <c r="A47" s="5"/>
      <c r="B47" s="5"/>
      <c r="C47" s="5"/>
      <c r="D47" s="5" t="s">
        <v>15</v>
      </c>
      <c r="E47" s="13">
        <f aca="true" t="shared" si="21" ref="E47:J47">E50+E51+E52+E53+E54+E55</f>
        <v>0</v>
      </c>
      <c r="F47" s="13">
        <f t="shared" si="21"/>
        <v>0</v>
      </c>
      <c r="G47" s="13">
        <f t="shared" si="21"/>
        <v>78086</v>
      </c>
      <c r="H47" s="13">
        <f t="shared" si="21"/>
        <v>78086</v>
      </c>
      <c r="I47" s="13">
        <f t="shared" si="21"/>
        <v>30000</v>
      </c>
      <c r="J47" s="13">
        <f t="shared" si="21"/>
        <v>30000</v>
      </c>
    </row>
    <row r="48" spans="1:10" ht="15">
      <c r="A48" s="14"/>
      <c r="B48" s="14" t="s">
        <v>16</v>
      </c>
      <c r="C48" s="14"/>
      <c r="D48" s="48" t="s">
        <v>18</v>
      </c>
      <c r="E48" s="56">
        <f aca="true" t="shared" si="22" ref="E48:J48">E35+E38</f>
        <v>0</v>
      </c>
      <c r="F48" s="56">
        <f t="shared" si="22"/>
        <v>0</v>
      </c>
      <c r="G48" s="56">
        <f t="shared" si="22"/>
        <v>34390</v>
      </c>
      <c r="H48" s="56">
        <f t="shared" si="22"/>
        <v>40000</v>
      </c>
      <c r="I48" s="56">
        <f t="shared" si="22"/>
        <v>0</v>
      </c>
      <c r="J48" s="56">
        <f t="shared" si="22"/>
        <v>30000</v>
      </c>
    </row>
    <row r="49" spans="1:10" ht="15">
      <c r="A49" s="14"/>
      <c r="B49" s="14"/>
      <c r="C49" s="14"/>
      <c r="D49" s="48" t="s">
        <v>19</v>
      </c>
      <c r="E49" s="56">
        <f aca="true" t="shared" si="23" ref="E49:J49">E36+E37</f>
        <v>0</v>
      </c>
      <c r="F49" s="56">
        <f t="shared" si="23"/>
        <v>0</v>
      </c>
      <c r="G49" s="56">
        <f t="shared" si="23"/>
        <v>1860</v>
      </c>
      <c r="H49" s="56">
        <f t="shared" si="23"/>
        <v>196</v>
      </c>
      <c r="I49" s="56">
        <f t="shared" si="23"/>
        <v>0</v>
      </c>
      <c r="J49" s="56">
        <f t="shared" si="23"/>
        <v>0</v>
      </c>
    </row>
    <row r="50" spans="1:10" ht="15">
      <c r="A50" s="14"/>
      <c r="B50" s="14"/>
      <c r="C50" s="14"/>
      <c r="D50" s="27" t="s">
        <v>25</v>
      </c>
      <c r="E50" s="56">
        <f aca="true" t="shared" si="24" ref="E50:J50">E48+E49</f>
        <v>0</v>
      </c>
      <c r="F50" s="56">
        <f t="shared" si="24"/>
        <v>0</v>
      </c>
      <c r="G50" s="56">
        <f t="shared" si="24"/>
        <v>36250</v>
      </c>
      <c r="H50" s="56">
        <f t="shared" si="24"/>
        <v>40196</v>
      </c>
      <c r="I50" s="56">
        <f t="shared" si="24"/>
        <v>0</v>
      </c>
      <c r="J50" s="56">
        <f t="shared" si="24"/>
        <v>30000</v>
      </c>
    </row>
    <row r="51" spans="1:10" ht="25.5">
      <c r="A51" s="14"/>
      <c r="B51" s="14"/>
      <c r="C51" s="14"/>
      <c r="D51" s="49" t="s">
        <v>20</v>
      </c>
      <c r="E51" s="57">
        <f aca="true" t="shared" si="25" ref="E51:J51">E39+E41+E40+E42+E43</f>
        <v>0</v>
      </c>
      <c r="F51" s="57">
        <f t="shared" si="25"/>
        <v>0</v>
      </c>
      <c r="G51" s="57">
        <f t="shared" si="25"/>
        <v>41836</v>
      </c>
      <c r="H51" s="57">
        <f t="shared" si="25"/>
        <v>37890</v>
      </c>
      <c r="I51" s="57">
        <f t="shared" si="25"/>
        <v>30000</v>
      </c>
      <c r="J51" s="57">
        <f t="shared" si="25"/>
        <v>0</v>
      </c>
    </row>
    <row r="52" spans="1:10" ht="15">
      <c r="A52" s="14"/>
      <c r="B52" s="14"/>
      <c r="C52" s="14"/>
      <c r="D52" s="49" t="s">
        <v>21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</row>
    <row r="53" spans="1:10" ht="15">
      <c r="A53" s="14"/>
      <c r="B53" s="14"/>
      <c r="C53" s="14"/>
      <c r="D53" s="48" t="s">
        <v>22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</row>
    <row r="54" spans="1:10" ht="15">
      <c r="A54" s="14"/>
      <c r="B54" s="14"/>
      <c r="C54" s="14"/>
      <c r="D54" s="48" t="s">
        <v>23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</row>
    <row r="55" spans="1:10" ht="51">
      <c r="A55" s="14"/>
      <c r="B55" s="14"/>
      <c r="C55" s="14"/>
      <c r="D55" s="28" t="s">
        <v>24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</row>
    <row r="56" spans="1:10" ht="15">
      <c r="A56" s="14"/>
      <c r="B56" s="14"/>
      <c r="C56" s="14"/>
      <c r="D56" s="15" t="s">
        <v>17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</row>
    <row r="57" spans="1:10" ht="15">
      <c r="A57" s="17"/>
      <c r="B57" s="17"/>
      <c r="C57" s="17"/>
      <c r="D57" s="9" t="s">
        <v>12</v>
      </c>
      <c r="E57" s="12">
        <f aca="true" t="shared" si="26" ref="E57:J57">E47+E56</f>
        <v>0</v>
      </c>
      <c r="F57" s="12">
        <f t="shared" si="26"/>
        <v>0</v>
      </c>
      <c r="G57" s="12">
        <f t="shared" si="26"/>
        <v>78086</v>
      </c>
      <c r="H57" s="12">
        <f t="shared" si="26"/>
        <v>78086</v>
      </c>
      <c r="I57" s="12">
        <f t="shared" si="26"/>
        <v>30000</v>
      </c>
      <c r="J57" s="12">
        <f t="shared" si="26"/>
        <v>30000</v>
      </c>
    </row>
    <row r="58" spans="1:10" ht="15">
      <c r="A58" s="29"/>
      <c r="B58" s="29"/>
      <c r="C58" s="29"/>
      <c r="D58" s="30" t="s">
        <v>13</v>
      </c>
      <c r="E58" s="78"/>
      <c r="F58" s="79"/>
      <c r="G58" s="80">
        <f>G57-H57</f>
        <v>0</v>
      </c>
      <c r="H58" s="81"/>
      <c r="I58" s="80">
        <f>I57-J57</f>
        <v>0</v>
      </c>
      <c r="J58" s="81"/>
    </row>
  </sheetData>
  <sheetProtection/>
  <mergeCells count="17"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E58:F58"/>
    <mergeCell ref="G58:H58"/>
    <mergeCell ref="I58:J58"/>
    <mergeCell ref="A31:D31"/>
    <mergeCell ref="A32:D32"/>
    <mergeCell ref="E32:F32"/>
    <mergeCell ref="G32:H32"/>
    <mergeCell ref="I32:J32"/>
  </mergeCells>
  <printOptions horizontalCentered="1"/>
  <pageMargins left="0.5511811023622047" right="0.2362204724409449" top="1.0236220472440944" bottom="0.4724409448818898" header="0.3937007874015748" footer="0.4724409448818898"/>
  <pageSetup fitToHeight="4" fitToWidth="1" horizontalDpi="600" verticalDpi="600" orientation="landscape" paperSize="9" scale="88" r:id="rId1"/>
  <headerFooter>
    <oddHeader>&amp;RZałącznik Nr 1  do Uchwały Nr   458/11 
Zarządu Powiatu w Stargardzie Szczecińskim
z dnia 26 maja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A4" sqref="A4:J39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8.421875" style="24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>
      <c r="A3" s="3"/>
      <c r="B3" s="3"/>
      <c r="C3" s="21"/>
      <c r="D3" s="3"/>
      <c r="E3" s="3"/>
      <c r="F3" s="3"/>
      <c r="G3" s="3"/>
      <c r="H3" s="3"/>
      <c r="I3" s="3"/>
      <c r="J3" s="4" t="s">
        <v>0</v>
      </c>
    </row>
    <row r="4" spans="1:10" ht="15">
      <c r="A4" s="91" t="s">
        <v>1</v>
      </c>
      <c r="B4" s="91" t="s">
        <v>2</v>
      </c>
      <c r="C4" s="91" t="s">
        <v>3</v>
      </c>
      <c r="D4" s="91" t="s">
        <v>4</v>
      </c>
      <c r="E4" s="92" t="s">
        <v>5</v>
      </c>
      <c r="F4" s="92"/>
      <c r="G4" s="92" t="s">
        <v>6</v>
      </c>
      <c r="H4" s="92"/>
      <c r="I4" s="92" t="s">
        <v>7</v>
      </c>
      <c r="J4" s="92"/>
    </row>
    <row r="5" spans="1:10" ht="21" customHeight="1">
      <c r="A5" s="91"/>
      <c r="B5" s="91"/>
      <c r="C5" s="91"/>
      <c r="D5" s="91"/>
      <c r="E5" s="31" t="s">
        <v>8</v>
      </c>
      <c r="F5" s="31" t="s">
        <v>9</v>
      </c>
      <c r="G5" s="31" t="s">
        <v>8</v>
      </c>
      <c r="H5" s="31" t="s">
        <v>9</v>
      </c>
      <c r="I5" s="31" t="s">
        <v>8</v>
      </c>
      <c r="J5" s="31" t="s">
        <v>9</v>
      </c>
    </row>
    <row r="6" spans="1:10" s="34" customFormat="1" ht="20.25" customHeight="1">
      <c r="A6" s="93" t="s">
        <v>46</v>
      </c>
      <c r="B6" s="94"/>
      <c r="C6" s="94"/>
      <c r="D6" s="95"/>
      <c r="E6" s="59">
        <f aca="true" t="shared" si="0" ref="E6:J6">E7+E11</f>
        <v>0</v>
      </c>
      <c r="F6" s="59">
        <f t="shared" si="0"/>
        <v>0</v>
      </c>
      <c r="G6" s="59">
        <f t="shared" si="0"/>
        <v>196</v>
      </c>
      <c r="H6" s="59">
        <f t="shared" si="0"/>
        <v>196</v>
      </c>
      <c r="I6" s="59">
        <f t="shared" si="0"/>
        <v>0</v>
      </c>
      <c r="J6" s="59">
        <f t="shared" si="0"/>
        <v>0</v>
      </c>
    </row>
    <row r="7" spans="1:10" s="34" customFormat="1" ht="20.25" customHeight="1">
      <c r="A7" s="93" t="s">
        <v>45</v>
      </c>
      <c r="B7" s="94"/>
      <c r="C7" s="94"/>
      <c r="D7" s="95"/>
      <c r="E7" s="59">
        <f aca="true" t="shared" si="1" ref="E7:J7">E8</f>
        <v>0</v>
      </c>
      <c r="F7" s="59">
        <f t="shared" si="1"/>
        <v>0</v>
      </c>
      <c r="G7" s="59">
        <f t="shared" si="1"/>
        <v>0</v>
      </c>
      <c r="H7" s="59">
        <f t="shared" si="1"/>
        <v>196</v>
      </c>
      <c r="I7" s="59">
        <f t="shared" si="1"/>
        <v>0</v>
      </c>
      <c r="J7" s="59">
        <f t="shared" si="1"/>
        <v>0</v>
      </c>
    </row>
    <row r="8" spans="1:11" s="26" customFormat="1" ht="18.75" customHeight="1">
      <c r="A8" s="41">
        <v>750</v>
      </c>
      <c r="B8" s="41"/>
      <c r="C8" s="41"/>
      <c r="D8" s="42" t="s">
        <v>43</v>
      </c>
      <c r="E8" s="43">
        <f aca="true" t="shared" si="2" ref="E8:J9">E9</f>
        <v>0</v>
      </c>
      <c r="F8" s="43">
        <f t="shared" si="2"/>
        <v>0</v>
      </c>
      <c r="G8" s="43">
        <f t="shared" si="2"/>
        <v>0</v>
      </c>
      <c r="H8" s="43">
        <f t="shared" si="2"/>
        <v>196</v>
      </c>
      <c r="I8" s="43">
        <f t="shared" si="2"/>
        <v>0</v>
      </c>
      <c r="J8" s="43">
        <f t="shared" si="2"/>
        <v>0</v>
      </c>
      <c r="K8" s="25"/>
    </row>
    <row r="9" spans="1:11" s="26" customFormat="1" ht="18" customHeight="1">
      <c r="A9" s="44"/>
      <c r="B9" s="44">
        <v>75020</v>
      </c>
      <c r="C9" s="52"/>
      <c r="D9" s="53" t="s">
        <v>44</v>
      </c>
      <c r="E9" s="45">
        <f>E10</f>
        <v>0</v>
      </c>
      <c r="F9" s="45">
        <f t="shared" si="2"/>
        <v>0</v>
      </c>
      <c r="G9" s="45">
        <f t="shared" si="2"/>
        <v>0</v>
      </c>
      <c r="H9" s="45">
        <f t="shared" si="2"/>
        <v>196</v>
      </c>
      <c r="I9" s="45">
        <f t="shared" si="2"/>
        <v>0</v>
      </c>
      <c r="J9" s="45">
        <f t="shared" si="2"/>
        <v>0</v>
      </c>
      <c r="K9" s="25"/>
    </row>
    <row r="10" spans="1:11" s="26" customFormat="1" ht="17.25" customHeight="1">
      <c r="A10" s="46"/>
      <c r="B10" s="46"/>
      <c r="C10" s="54">
        <v>4110</v>
      </c>
      <c r="D10" s="55" t="s">
        <v>39</v>
      </c>
      <c r="E10" s="47">
        <v>0</v>
      </c>
      <c r="F10" s="47">
        <v>0</v>
      </c>
      <c r="G10" s="47">
        <v>0</v>
      </c>
      <c r="H10" s="47">
        <v>196</v>
      </c>
      <c r="I10" s="47">
        <v>0</v>
      </c>
      <c r="J10" s="47">
        <v>0</v>
      </c>
      <c r="K10" s="25"/>
    </row>
    <row r="11" spans="1:10" s="34" customFormat="1" ht="20.25" customHeight="1">
      <c r="A11" s="93" t="s">
        <v>47</v>
      </c>
      <c r="B11" s="94"/>
      <c r="C11" s="94"/>
      <c r="D11" s="95"/>
      <c r="E11" s="59">
        <f aca="true" t="shared" si="3" ref="E11:J11">E12</f>
        <v>0</v>
      </c>
      <c r="F11" s="59">
        <f t="shared" si="3"/>
        <v>0</v>
      </c>
      <c r="G11" s="59">
        <f t="shared" si="3"/>
        <v>196</v>
      </c>
      <c r="H11" s="59">
        <f t="shared" si="3"/>
        <v>0</v>
      </c>
      <c r="I11" s="59">
        <f t="shared" si="3"/>
        <v>0</v>
      </c>
      <c r="J11" s="59">
        <f t="shared" si="3"/>
        <v>0</v>
      </c>
    </row>
    <row r="12" spans="1:11" s="26" customFormat="1" ht="18.75" customHeight="1">
      <c r="A12" s="41">
        <v>750</v>
      </c>
      <c r="B12" s="41"/>
      <c r="C12" s="41"/>
      <c r="D12" s="42" t="s">
        <v>43</v>
      </c>
      <c r="E12" s="43">
        <f aca="true" t="shared" si="4" ref="E12:J13">E13</f>
        <v>0</v>
      </c>
      <c r="F12" s="43">
        <f t="shared" si="4"/>
        <v>0</v>
      </c>
      <c r="G12" s="43">
        <f t="shared" si="4"/>
        <v>196</v>
      </c>
      <c r="H12" s="43">
        <f t="shared" si="4"/>
        <v>0</v>
      </c>
      <c r="I12" s="43">
        <f t="shared" si="4"/>
        <v>0</v>
      </c>
      <c r="J12" s="43">
        <f t="shared" si="4"/>
        <v>0</v>
      </c>
      <c r="K12" s="25"/>
    </row>
    <row r="13" spans="1:11" s="26" customFormat="1" ht="18" customHeight="1">
      <c r="A13" s="44"/>
      <c r="B13" s="44">
        <v>75020</v>
      </c>
      <c r="C13" s="52"/>
      <c r="D13" s="53" t="s">
        <v>44</v>
      </c>
      <c r="E13" s="45">
        <f>E14</f>
        <v>0</v>
      </c>
      <c r="F13" s="45">
        <f t="shared" si="4"/>
        <v>0</v>
      </c>
      <c r="G13" s="45">
        <f t="shared" si="4"/>
        <v>196</v>
      </c>
      <c r="H13" s="45">
        <f t="shared" si="4"/>
        <v>0</v>
      </c>
      <c r="I13" s="45">
        <f t="shared" si="4"/>
        <v>0</v>
      </c>
      <c r="J13" s="45">
        <f t="shared" si="4"/>
        <v>0</v>
      </c>
      <c r="K13" s="25"/>
    </row>
    <row r="14" spans="1:11" s="26" customFormat="1" ht="18.75" customHeight="1">
      <c r="A14" s="46"/>
      <c r="B14" s="46"/>
      <c r="C14" s="54">
        <v>4580</v>
      </c>
      <c r="D14" s="55" t="s">
        <v>53</v>
      </c>
      <c r="E14" s="47">
        <v>0</v>
      </c>
      <c r="F14" s="47">
        <v>0</v>
      </c>
      <c r="G14" s="47">
        <v>196</v>
      </c>
      <c r="H14" s="47">
        <v>0</v>
      </c>
      <c r="I14" s="47">
        <v>0</v>
      </c>
      <c r="J14" s="47">
        <v>0</v>
      </c>
      <c r="K14" s="25"/>
    </row>
    <row r="15" spans="1:10" s="34" customFormat="1" ht="20.25" customHeight="1">
      <c r="A15" s="93" t="s">
        <v>42</v>
      </c>
      <c r="B15" s="94"/>
      <c r="C15" s="94"/>
      <c r="D15" s="95"/>
      <c r="E15" s="59">
        <f aca="true" t="shared" si="5" ref="E15:J15">E16</f>
        <v>0</v>
      </c>
      <c r="F15" s="59">
        <f t="shared" si="5"/>
        <v>0</v>
      </c>
      <c r="G15" s="59">
        <f t="shared" si="5"/>
        <v>13000</v>
      </c>
      <c r="H15" s="59">
        <f t="shared" si="5"/>
        <v>13000</v>
      </c>
      <c r="I15" s="59">
        <f t="shared" si="5"/>
        <v>0</v>
      </c>
      <c r="J15" s="59">
        <f t="shared" si="5"/>
        <v>0</v>
      </c>
    </row>
    <row r="16" spans="1:11" s="26" customFormat="1" ht="18.75" customHeight="1">
      <c r="A16" s="41">
        <v>710</v>
      </c>
      <c r="B16" s="41"/>
      <c r="C16" s="41"/>
      <c r="D16" s="42" t="s">
        <v>36</v>
      </c>
      <c r="E16" s="43">
        <f aca="true" t="shared" si="6" ref="E16:J16">E17</f>
        <v>0</v>
      </c>
      <c r="F16" s="43">
        <f t="shared" si="6"/>
        <v>0</v>
      </c>
      <c r="G16" s="43">
        <f t="shared" si="6"/>
        <v>13000</v>
      </c>
      <c r="H16" s="43">
        <f t="shared" si="6"/>
        <v>13000</v>
      </c>
      <c r="I16" s="43">
        <f t="shared" si="6"/>
        <v>0</v>
      </c>
      <c r="J16" s="43">
        <f t="shared" si="6"/>
        <v>0</v>
      </c>
      <c r="K16" s="25"/>
    </row>
    <row r="17" spans="1:11" s="26" customFormat="1" ht="18" customHeight="1">
      <c r="A17" s="44"/>
      <c r="B17" s="44">
        <v>71013</v>
      </c>
      <c r="C17" s="52"/>
      <c r="D17" s="53" t="s">
        <v>37</v>
      </c>
      <c r="E17" s="45">
        <f aca="true" t="shared" si="7" ref="E17:J17">SUM(E18:E22)</f>
        <v>0</v>
      </c>
      <c r="F17" s="45">
        <f t="shared" si="7"/>
        <v>0</v>
      </c>
      <c r="G17" s="45">
        <f t="shared" si="7"/>
        <v>13000</v>
      </c>
      <c r="H17" s="45">
        <f t="shared" si="7"/>
        <v>13000</v>
      </c>
      <c r="I17" s="45">
        <f t="shared" si="7"/>
        <v>0</v>
      </c>
      <c r="J17" s="45">
        <f t="shared" si="7"/>
        <v>0</v>
      </c>
      <c r="K17" s="25"/>
    </row>
    <row r="18" spans="1:11" s="26" customFormat="1" ht="17.25" customHeight="1">
      <c r="A18" s="46"/>
      <c r="B18" s="46"/>
      <c r="C18" s="54">
        <v>4010</v>
      </c>
      <c r="D18" s="55" t="s">
        <v>38</v>
      </c>
      <c r="E18" s="47">
        <v>0</v>
      </c>
      <c r="F18" s="47">
        <v>0</v>
      </c>
      <c r="G18" s="47">
        <v>10500</v>
      </c>
      <c r="H18" s="47">
        <v>0</v>
      </c>
      <c r="I18" s="47">
        <v>0</v>
      </c>
      <c r="J18" s="47">
        <v>0</v>
      </c>
      <c r="K18" s="25"/>
    </row>
    <row r="19" spans="1:11" s="26" customFormat="1" ht="17.25" customHeight="1">
      <c r="A19" s="46"/>
      <c r="B19" s="46"/>
      <c r="C19" s="54">
        <v>4110</v>
      </c>
      <c r="D19" s="55" t="s">
        <v>39</v>
      </c>
      <c r="E19" s="47">
        <v>0</v>
      </c>
      <c r="F19" s="47">
        <v>0</v>
      </c>
      <c r="G19" s="47">
        <v>1600</v>
      </c>
      <c r="H19" s="47">
        <v>0</v>
      </c>
      <c r="I19" s="47">
        <v>0</v>
      </c>
      <c r="J19" s="47">
        <v>0</v>
      </c>
      <c r="K19" s="25"/>
    </row>
    <row r="20" spans="1:11" s="26" customFormat="1" ht="16.5" customHeight="1">
      <c r="A20" s="46"/>
      <c r="B20" s="46"/>
      <c r="C20" s="54">
        <v>4120</v>
      </c>
      <c r="D20" s="55" t="s">
        <v>40</v>
      </c>
      <c r="E20" s="47">
        <v>0</v>
      </c>
      <c r="F20" s="47">
        <v>0</v>
      </c>
      <c r="G20" s="47">
        <v>260</v>
      </c>
      <c r="H20" s="47">
        <v>0</v>
      </c>
      <c r="I20" s="47">
        <v>0</v>
      </c>
      <c r="J20" s="47">
        <v>0</v>
      </c>
      <c r="K20" s="25"/>
    </row>
    <row r="21" spans="1:11" s="26" customFormat="1" ht="16.5" customHeight="1">
      <c r="A21" s="46"/>
      <c r="B21" s="46"/>
      <c r="C21" s="54">
        <v>4210</v>
      </c>
      <c r="D21" s="55" t="s">
        <v>26</v>
      </c>
      <c r="E21" s="47">
        <v>0</v>
      </c>
      <c r="F21" s="47">
        <v>0</v>
      </c>
      <c r="G21" s="47">
        <v>0</v>
      </c>
      <c r="H21" s="47">
        <v>13000</v>
      </c>
      <c r="I21" s="47">
        <v>0</v>
      </c>
      <c r="J21" s="47">
        <v>0</v>
      </c>
      <c r="K21" s="25"/>
    </row>
    <row r="22" spans="1:11" s="26" customFormat="1" ht="16.5" customHeight="1">
      <c r="A22" s="46"/>
      <c r="B22" s="46"/>
      <c r="C22" s="54">
        <v>4440</v>
      </c>
      <c r="D22" s="55" t="s">
        <v>41</v>
      </c>
      <c r="E22" s="47">
        <v>0</v>
      </c>
      <c r="F22" s="47">
        <v>0</v>
      </c>
      <c r="G22" s="47">
        <v>640</v>
      </c>
      <c r="H22" s="47">
        <v>0</v>
      </c>
      <c r="I22" s="47">
        <v>0</v>
      </c>
      <c r="J22" s="47">
        <v>0</v>
      </c>
      <c r="K22" s="25"/>
    </row>
    <row r="23" spans="1:10" s="34" customFormat="1" ht="20.25" customHeight="1">
      <c r="A23" s="93" t="s">
        <v>35</v>
      </c>
      <c r="B23" s="94"/>
      <c r="C23" s="94"/>
      <c r="D23" s="95"/>
      <c r="E23" s="59">
        <f aca="true" t="shared" si="8" ref="E23:J23">E24</f>
        <v>0</v>
      </c>
      <c r="F23" s="59">
        <f t="shared" si="8"/>
        <v>0</v>
      </c>
      <c r="G23" s="59">
        <f t="shared" si="8"/>
        <v>1000</v>
      </c>
      <c r="H23" s="59">
        <f t="shared" si="8"/>
        <v>1000</v>
      </c>
      <c r="I23" s="59">
        <f t="shared" si="8"/>
        <v>0</v>
      </c>
      <c r="J23" s="59">
        <f t="shared" si="8"/>
        <v>0</v>
      </c>
    </row>
    <row r="24" spans="1:11" s="26" customFormat="1" ht="18.75" customHeight="1">
      <c r="A24" s="41">
        <v>801</v>
      </c>
      <c r="B24" s="41"/>
      <c r="C24" s="41"/>
      <c r="D24" s="42" t="s">
        <v>33</v>
      </c>
      <c r="E24" s="43">
        <f aca="true" t="shared" si="9" ref="E24:J24">E25</f>
        <v>0</v>
      </c>
      <c r="F24" s="43">
        <f t="shared" si="9"/>
        <v>0</v>
      </c>
      <c r="G24" s="43">
        <f t="shared" si="9"/>
        <v>1000</v>
      </c>
      <c r="H24" s="43">
        <f t="shared" si="9"/>
        <v>1000</v>
      </c>
      <c r="I24" s="43">
        <f t="shared" si="9"/>
        <v>0</v>
      </c>
      <c r="J24" s="43">
        <f t="shared" si="9"/>
        <v>0</v>
      </c>
      <c r="K24" s="25"/>
    </row>
    <row r="25" spans="1:11" s="26" customFormat="1" ht="18" customHeight="1">
      <c r="A25" s="44"/>
      <c r="B25" s="44">
        <v>80111</v>
      </c>
      <c r="C25" s="52"/>
      <c r="D25" s="53" t="s">
        <v>49</v>
      </c>
      <c r="E25" s="45">
        <f aca="true" t="shared" si="10" ref="E25:J25">SUM(E26:E28)</f>
        <v>0</v>
      </c>
      <c r="F25" s="45">
        <f t="shared" si="10"/>
        <v>0</v>
      </c>
      <c r="G25" s="45">
        <f t="shared" si="10"/>
        <v>1000</v>
      </c>
      <c r="H25" s="45">
        <f t="shared" si="10"/>
        <v>1000</v>
      </c>
      <c r="I25" s="45">
        <f t="shared" si="10"/>
        <v>0</v>
      </c>
      <c r="J25" s="45">
        <f t="shared" si="10"/>
        <v>0</v>
      </c>
      <c r="K25" s="25"/>
    </row>
    <row r="26" spans="1:11" s="26" customFormat="1" ht="17.25" customHeight="1">
      <c r="A26" s="46"/>
      <c r="B26" s="46"/>
      <c r="C26" s="54">
        <v>4210</v>
      </c>
      <c r="D26" s="55" t="s">
        <v>26</v>
      </c>
      <c r="E26" s="47">
        <v>0</v>
      </c>
      <c r="F26" s="47">
        <v>0</v>
      </c>
      <c r="G26" s="47">
        <v>0</v>
      </c>
      <c r="H26" s="47">
        <v>1000</v>
      </c>
      <c r="I26" s="47">
        <v>0</v>
      </c>
      <c r="J26" s="47">
        <v>0</v>
      </c>
      <c r="K26" s="25"/>
    </row>
    <row r="27" spans="1:11" s="26" customFormat="1" ht="17.25" customHeight="1">
      <c r="A27" s="46"/>
      <c r="B27" s="46"/>
      <c r="C27" s="54">
        <v>4280</v>
      </c>
      <c r="D27" s="55" t="s">
        <v>34</v>
      </c>
      <c r="E27" s="47">
        <v>0</v>
      </c>
      <c r="F27" s="47">
        <v>0</v>
      </c>
      <c r="G27" s="47">
        <v>300</v>
      </c>
      <c r="H27" s="47">
        <v>0</v>
      </c>
      <c r="I27" s="47">
        <v>0</v>
      </c>
      <c r="J27" s="47">
        <v>0</v>
      </c>
      <c r="K27" s="25"/>
    </row>
    <row r="28" spans="1:11" s="26" customFormat="1" ht="16.5" customHeight="1">
      <c r="A28" s="46"/>
      <c r="B28" s="46"/>
      <c r="C28" s="54">
        <v>4300</v>
      </c>
      <c r="D28" s="55" t="s">
        <v>27</v>
      </c>
      <c r="E28" s="47">
        <v>0</v>
      </c>
      <c r="F28" s="47">
        <v>0</v>
      </c>
      <c r="G28" s="47">
        <v>700</v>
      </c>
      <c r="H28" s="47">
        <v>0</v>
      </c>
      <c r="I28" s="47">
        <v>0</v>
      </c>
      <c r="J28" s="47">
        <v>0</v>
      </c>
      <c r="K28" s="25"/>
    </row>
    <row r="29" spans="1:10" s="34" customFormat="1" ht="20.25" customHeight="1">
      <c r="A29" s="93" t="s">
        <v>51</v>
      </c>
      <c r="B29" s="94"/>
      <c r="C29" s="94"/>
      <c r="D29" s="95"/>
      <c r="E29" s="59">
        <f aca="true" t="shared" si="11" ref="E29:J29">E30</f>
        <v>0</v>
      </c>
      <c r="F29" s="59">
        <f t="shared" si="11"/>
        <v>0</v>
      </c>
      <c r="G29" s="59">
        <f t="shared" si="11"/>
        <v>40000</v>
      </c>
      <c r="H29" s="59">
        <f t="shared" si="11"/>
        <v>40000</v>
      </c>
      <c r="I29" s="59">
        <f t="shared" si="11"/>
        <v>30000</v>
      </c>
      <c r="J29" s="59">
        <f t="shared" si="11"/>
        <v>30000</v>
      </c>
    </row>
    <row r="30" spans="1:11" s="26" customFormat="1" ht="18.75" customHeight="1">
      <c r="A30" s="41">
        <v>853</v>
      </c>
      <c r="B30" s="41"/>
      <c r="C30" s="41"/>
      <c r="D30" s="42" t="s">
        <v>50</v>
      </c>
      <c r="E30" s="43">
        <f aca="true" t="shared" si="12" ref="E30:J30">E31</f>
        <v>0</v>
      </c>
      <c r="F30" s="43">
        <f t="shared" si="12"/>
        <v>0</v>
      </c>
      <c r="G30" s="43">
        <f t="shared" si="12"/>
        <v>40000</v>
      </c>
      <c r="H30" s="43">
        <f t="shared" si="12"/>
        <v>40000</v>
      </c>
      <c r="I30" s="43">
        <f t="shared" si="12"/>
        <v>30000</v>
      </c>
      <c r="J30" s="43">
        <f t="shared" si="12"/>
        <v>30000</v>
      </c>
      <c r="K30" s="25"/>
    </row>
    <row r="31" spans="1:11" s="26" customFormat="1" ht="18" customHeight="1">
      <c r="A31" s="44"/>
      <c r="B31" s="44">
        <v>85321</v>
      </c>
      <c r="C31" s="52"/>
      <c r="D31" s="53" t="s">
        <v>52</v>
      </c>
      <c r="E31" s="45">
        <f aca="true" t="shared" si="13" ref="E31:J31">SUM(E32:E33)</f>
        <v>0</v>
      </c>
      <c r="F31" s="45">
        <f t="shared" si="13"/>
        <v>0</v>
      </c>
      <c r="G31" s="45">
        <f t="shared" si="13"/>
        <v>40000</v>
      </c>
      <c r="H31" s="45">
        <f t="shared" si="13"/>
        <v>40000</v>
      </c>
      <c r="I31" s="45">
        <f t="shared" si="13"/>
        <v>30000</v>
      </c>
      <c r="J31" s="45">
        <f t="shared" si="13"/>
        <v>30000</v>
      </c>
      <c r="K31" s="25"/>
    </row>
    <row r="32" spans="1:11" s="26" customFormat="1" ht="15" customHeight="1">
      <c r="A32" s="46"/>
      <c r="B32" s="46"/>
      <c r="C32" s="54">
        <v>4170</v>
      </c>
      <c r="D32" s="55" t="s">
        <v>31</v>
      </c>
      <c r="E32" s="47">
        <v>0</v>
      </c>
      <c r="F32" s="47">
        <v>0</v>
      </c>
      <c r="G32" s="47">
        <v>0</v>
      </c>
      <c r="H32" s="47">
        <v>40000</v>
      </c>
      <c r="I32" s="47">
        <v>0</v>
      </c>
      <c r="J32" s="47">
        <v>30000</v>
      </c>
      <c r="K32" s="25"/>
    </row>
    <row r="33" spans="1:11" s="26" customFormat="1" ht="16.5" customHeight="1">
      <c r="A33" s="46"/>
      <c r="B33" s="46"/>
      <c r="C33" s="54">
        <v>4300</v>
      </c>
      <c r="D33" s="55" t="s">
        <v>27</v>
      </c>
      <c r="E33" s="47">
        <v>0</v>
      </c>
      <c r="F33" s="47">
        <v>0</v>
      </c>
      <c r="G33" s="47">
        <v>40000</v>
      </c>
      <c r="H33" s="47">
        <v>0</v>
      </c>
      <c r="I33" s="47">
        <v>30000</v>
      </c>
      <c r="J33" s="47">
        <v>0</v>
      </c>
      <c r="K33" s="25"/>
    </row>
    <row r="34" spans="1:10" s="34" customFormat="1" ht="20.25" customHeight="1">
      <c r="A34" s="93" t="s">
        <v>28</v>
      </c>
      <c r="B34" s="94"/>
      <c r="C34" s="94"/>
      <c r="D34" s="95"/>
      <c r="E34" s="59">
        <f aca="true" t="shared" si="14" ref="E34:J35">E35</f>
        <v>0</v>
      </c>
      <c r="F34" s="59">
        <f t="shared" si="14"/>
        <v>0</v>
      </c>
      <c r="G34" s="59">
        <f t="shared" si="14"/>
        <v>23890</v>
      </c>
      <c r="H34" s="59">
        <f t="shared" si="14"/>
        <v>23890</v>
      </c>
      <c r="I34" s="59">
        <f t="shared" si="14"/>
        <v>0</v>
      </c>
      <c r="J34" s="59">
        <f t="shared" si="14"/>
        <v>0</v>
      </c>
    </row>
    <row r="35" spans="1:11" s="26" customFormat="1" ht="18.75" customHeight="1">
      <c r="A35" s="41">
        <v>921</v>
      </c>
      <c r="B35" s="41"/>
      <c r="C35" s="41"/>
      <c r="D35" s="42" t="s">
        <v>29</v>
      </c>
      <c r="E35" s="43">
        <f t="shared" si="14"/>
        <v>0</v>
      </c>
      <c r="F35" s="43">
        <f t="shared" si="14"/>
        <v>0</v>
      </c>
      <c r="G35" s="43">
        <f t="shared" si="14"/>
        <v>23890</v>
      </c>
      <c r="H35" s="43">
        <f t="shared" si="14"/>
        <v>23890</v>
      </c>
      <c r="I35" s="43">
        <f t="shared" si="14"/>
        <v>0</v>
      </c>
      <c r="J35" s="43">
        <f t="shared" si="14"/>
        <v>0</v>
      </c>
      <c r="K35" s="25"/>
    </row>
    <row r="36" spans="1:11" s="26" customFormat="1" ht="18" customHeight="1">
      <c r="A36" s="44"/>
      <c r="B36" s="44">
        <v>92195</v>
      </c>
      <c r="C36" s="52"/>
      <c r="D36" s="53" t="s">
        <v>30</v>
      </c>
      <c r="E36" s="45">
        <f aca="true" t="shared" si="15" ref="E36:J36">SUM(E37:E39)</f>
        <v>0</v>
      </c>
      <c r="F36" s="45">
        <f t="shared" si="15"/>
        <v>0</v>
      </c>
      <c r="G36" s="45">
        <f t="shared" si="15"/>
        <v>23890</v>
      </c>
      <c r="H36" s="45">
        <f t="shared" si="15"/>
        <v>23890</v>
      </c>
      <c r="I36" s="45">
        <f t="shared" si="15"/>
        <v>0</v>
      </c>
      <c r="J36" s="45">
        <f t="shared" si="15"/>
        <v>0</v>
      </c>
      <c r="K36" s="25"/>
    </row>
    <row r="37" spans="1:11" s="26" customFormat="1" ht="15" customHeight="1">
      <c r="A37" s="46"/>
      <c r="B37" s="46"/>
      <c r="C37" s="54">
        <v>4170</v>
      </c>
      <c r="D37" s="55" t="s">
        <v>31</v>
      </c>
      <c r="E37" s="47">
        <v>0</v>
      </c>
      <c r="F37" s="47">
        <v>0</v>
      </c>
      <c r="G37" s="47">
        <v>23890</v>
      </c>
      <c r="H37" s="47">
        <v>0</v>
      </c>
      <c r="I37" s="47">
        <v>0</v>
      </c>
      <c r="J37" s="47">
        <v>0</v>
      </c>
      <c r="K37" s="25"/>
    </row>
    <row r="38" spans="1:11" s="26" customFormat="1" ht="17.25" customHeight="1">
      <c r="A38" s="46"/>
      <c r="B38" s="46"/>
      <c r="C38" s="54">
        <v>4210</v>
      </c>
      <c r="D38" s="55" t="s">
        <v>26</v>
      </c>
      <c r="E38" s="47">
        <v>0</v>
      </c>
      <c r="F38" s="47">
        <v>0</v>
      </c>
      <c r="G38" s="47">
        <v>0</v>
      </c>
      <c r="H38" s="47">
        <v>1421</v>
      </c>
      <c r="I38" s="47">
        <v>0</v>
      </c>
      <c r="J38" s="47">
        <v>0</v>
      </c>
      <c r="K38" s="25"/>
    </row>
    <row r="39" spans="1:11" s="26" customFormat="1" ht="16.5" customHeight="1">
      <c r="A39" s="46"/>
      <c r="B39" s="46"/>
      <c r="C39" s="54">
        <v>4300</v>
      </c>
      <c r="D39" s="55" t="s">
        <v>27</v>
      </c>
      <c r="E39" s="47">
        <v>0</v>
      </c>
      <c r="F39" s="47">
        <v>0</v>
      </c>
      <c r="G39" s="47">
        <v>0</v>
      </c>
      <c r="H39" s="47">
        <v>22469</v>
      </c>
      <c r="I39" s="47">
        <v>0</v>
      </c>
      <c r="J39" s="47">
        <v>0</v>
      </c>
      <c r="K39" s="25"/>
    </row>
    <row r="40" spans="1:11" ht="18.75" customHeight="1">
      <c r="A40" s="82" t="s">
        <v>10</v>
      </c>
      <c r="B40" s="83"/>
      <c r="C40" s="83"/>
      <c r="D40" s="84"/>
      <c r="E40" s="38">
        <f aca="true" t="shared" si="16" ref="E40:J40">E6+E15+E23+E34+E29</f>
        <v>0</v>
      </c>
      <c r="F40" s="38">
        <f t="shared" si="16"/>
        <v>0</v>
      </c>
      <c r="G40" s="38">
        <f t="shared" si="16"/>
        <v>78086</v>
      </c>
      <c r="H40" s="38">
        <f t="shared" si="16"/>
        <v>78086</v>
      </c>
      <c r="I40" s="38">
        <f t="shared" si="16"/>
        <v>30000</v>
      </c>
      <c r="J40" s="38">
        <f t="shared" si="16"/>
        <v>30000</v>
      </c>
      <c r="K40" s="1"/>
    </row>
    <row r="41" spans="1:11" ht="15.75" customHeight="1">
      <c r="A41" s="85" t="s">
        <v>13</v>
      </c>
      <c r="B41" s="86"/>
      <c r="C41" s="86"/>
      <c r="D41" s="86"/>
      <c r="E41" s="87">
        <f>F40-E40</f>
        <v>0</v>
      </c>
      <c r="F41" s="88"/>
      <c r="G41" s="87">
        <f>H40-G40</f>
        <v>0</v>
      </c>
      <c r="H41" s="88"/>
      <c r="I41" s="87">
        <f>J40-I40</f>
        <v>0</v>
      </c>
      <c r="J41" s="88"/>
      <c r="K41" s="1"/>
    </row>
    <row r="42" spans="1:10" ht="12.75" customHeight="1">
      <c r="A42" s="2"/>
      <c r="B42" s="2"/>
      <c r="C42" s="22"/>
      <c r="D42" s="2"/>
      <c r="E42" s="18"/>
      <c r="F42" s="18"/>
      <c r="G42" s="18"/>
      <c r="H42" s="18"/>
      <c r="I42" s="18"/>
      <c r="J42" s="18"/>
    </row>
    <row r="43" spans="1:10" ht="15" customHeight="1">
      <c r="A43" s="6"/>
      <c r="B43" s="7"/>
      <c r="C43" s="23"/>
      <c r="D43" s="8" t="s">
        <v>11</v>
      </c>
      <c r="E43" s="19"/>
      <c r="F43" s="19"/>
      <c r="G43" s="19"/>
      <c r="H43" s="19"/>
      <c r="I43" s="19"/>
      <c r="J43" s="19"/>
    </row>
    <row r="44" spans="1:10" s="40" customFormat="1" ht="12.75" customHeight="1">
      <c r="A44" s="39"/>
      <c r="B44" s="35"/>
      <c r="C44" s="32"/>
      <c r="D44" s="50">
        <v>4010</v>
      </c>
      <c r="E44" s="51">
        <f aca="true" t="shared" si="17" ref="E44:J44">E18</f>
        <v>0</v>
      </c>
      <c r="F44" s="51">
        <f t="shared" si="17"/>
        <v>0</v>
      </c>
      <c r="G44" s="51">
        <f t="shared" si="17"/>
        <v>10500</v>
      </c>
      <c r="H44" s="51">
        <f t="shared" si="17"/>
        <v>0</v>
      </c>
      <c r="I44" s="51">
        <f t="shared" si="17"/>
        <v>0</v>
      </c>
      <c r="J44" s="51">
        <f t="shared" si="17"/>
        <v>0</v>
      </c>
    </row>
    <row r="45" spans="1:10" s="40" customFormat="1" ht="12.75" customHeight="1">
      <c r="A45" s="39"/>
      <c r="B45" s="35"/>
      <c r="C45" s="32"/>
      <c r="D45" s="50">
        <v>4110</v>
      </c>
      <c r="E45" s="51">
        <f aca="true" t="shared" si="18" ref="E45:J45">E19+E10</f>
        <v>0</v>
      </c>
      <c r="F45" s="51">
        <f t="shared" si="18"/>
        <v>0</v>
      </c>
      <c r="G45" s="51">
        <f t="shared" si="18"/>
        <v>1600</v>
      </c>
      <c r="H45" s="51">
        <f t="shared" si="18"/>
        <v>196</v>
      </c>
      <c r="I45" s="51">
        <f t="shared" si="18"/>
        <v>0</v>
      </c>
      <c r="J45" s="51">
        <f t="shared" si="18"/>
        <v>0</v>
      </c>
    </row>
    <row r="46" spans="1:10" s="40" customFormat="1" ht="12.75" customHeight="1">
      <c r="A46" s="39"/>
      <c r="B46" s="35"/>
      <c r="C46" s="32"/>
      <c r="D46" s="50">
        <v>4120</v>
      </c>
      <c r="E46" s="51">
        <f aca="true" t="shared" si="19" ref="E46:J46">E20</f>
        <v>0</v>
      </c>
      <c r="F46" s="51">
        <f t="shared" si="19"/>
        <v>0</v>
      </c>
      <c r="G46" s="51">
        <f t="shared" si="19"/>
        <v>260</v>
      </c>
      <c r="H46" s="51">
        <f t="shared" si="19"/>
        <v>0</v>
      </c>
      <c r="I46" s="51">
        <f t="shared" si="19"/>
        <v>0</v>
      </c>
      <c r="J46" s="51">
        <f t="shared" si="19"/>
        <v>0</v>
      </c>
    </row>
    <row r="47" spans="1:10" s="40" customFormat="1" ht="12.75" customHeight="1">
      <c r="A47" s="39"/>
      <c r="B47" s="35"/>
      <c r="C47" s="32"/>
      <c r="D47" s="50">
        <v>4170</v>
      </c>
      <c r="E47" s="51">
        <f aca="true" t="shared" si="20" ref="E47:J47">E37+E32</f>
        <v>0</v>
      </c>
      <c r="F47" s="51">
        <f t="shared" si="20"/>
        <v>0</v>
      </c>
      <c r="G47" s="51">
        <f t="shared" si="20"/>
        <v>23890</v>
      </c>
      <c r="H47" s="51">
        <f t="shared" si="20"/>
        <v>40000</v>
      </c>
      <c r="I47" s="51">
        <f t="shared" si="20"/>
        <v>0</v>
      </c>
      <c r="J47" s="51">
        <f t="shared" si="20"/>
        <v>30000</v>
      </c>
    </row>
    <row r="48" spans="1:10" s="37" customFormat="1" ht="12.75" customHeight="1">
      <c r="A48" s="39"/>
      <c r="B48" s="35"/>
      <c r="C48" s="32"/>
      <c r="D48" s="50">
        <v>4210</v>
      </c>
      <c r="E48" s="51">
        <f aca="true" t="shared" si="21" ref="E48:J48">E38+E26+E21</f>
        <v>0</v>
      </c>
      <c r="F48" s="51">
        <f t="shared" si="21"/>
        <v>0</v>
      </c>
      <c r="G48" s="51">
        <f t="shared" si="21"/>
        <v>0</v>
      </c>
      <c r="H48" s="51">
        <f t="shared" si="21"/>
        <v>15421</v>
      </c>
      <c r="I48" s="51">
        <f t="shared" si="21"/>
        <v>0</v>
      </c>
      <c r="J48" s="51">
        <f t="shared" si="21"/>
        <v>0</v>
      </c>
    </row>
    <row r="49" spans="1:10" s="37" customFormat="1" ht="12.75" customHeight="1">
      <c r="A49" s="39"/>
      <c r="B49" s="35"/>
      <c r="C49" s="32"/>
      <c r="D49" s="50">
        <v>4280</v>
      </c>
      <c r="E49" s="51">
        <f aca="true" t="shared" si="22" ref="E49:J49">E27</f>
        <v>0</v>
      </c>
      <c r="F49" s="51">
        <f t="shared" si="22"/>
        <v>0</v>
      </c>
      <c r="G49" s="51">
        <f t="shared" si="22"/>
        <v>300</v>
      </c>
      <c r="H49" s="51">
        <f t="shared" si="22"/>
        <v>0</v>
      </c>
      <c r="I49" s="51">
        <f t="shared" si="22"/>
        <v>0</v>
      </c>
      <c r="J49" s="51">
        <f t="shared" si="22"/>
        <v>0</v>
      </c>
    </row>
    <row r="50" spans="1:10" s="37" customFormat="1" ht="12.75" customHeight="1">
      <c r="A50" s="39"/>
      <c r="B50" s="35"/>
      <c r="C50" s="32"/>
      <c r="D50" s="50">
        <v>4300</v>
      </c>
      <c r="E50" s="51">
        <f aca="true" t="shared" si="23" ref="E50:J50">E39+E28+E33</f>
        <v>0</v>
      </c>
      <c r="F50" s="51">
        <f t="shared" si="23"/>
        <v>0</v>
      </c>
      <c r="G50" s="51">
        <f t="shared" si="23"/>
        <v>40700</v>
      </c>
      <c r="H50" s="51">
        <f t="shared" si="23"/>
        <v>22469</v>
      </c>
      <c r="I50" s="51">
        <f t="shared" si="23"/>
        <v>30000</v>
      </c>
      <c r="J50" s="51">
        <f t="shared" si="23"/>
        <v>0</v>
      </c>
    </row>
    <row r="51" spans="1:10" s="37" customFormat="1" ht="12.75" customHeight="1">
      <c r="A51" s="39"/>
      <c r="B51" s="35"/>
      <c r="C51" s="32"/>
      <c r="D51" s="50">
        <v>4440</v>
      </c>
      <c r="E51" s="51">
        <f aca="true" t="shared" si="24" ref="E51:J51">E22</f>
        <v>0</v>
      </c>
      <c r="F51" s="51">
        <f t="shared" si="24"/>
        <v>0</v>
      </c>
      <c r="G51" s="51">
        <f t="shared" si="24"/>
        <v>640</v>
      </c>
      <c r="H51" s="51">
        <f t="shared" si="24"/>
        <v>0</v>
      </c>
      <c r="I51" s="51">
        <f t="shared" si="24"/>
        <v>0</v>
      </c>
      <c r="J51" s="51">
        <f t="shared" si="24"/>
        <v>0</v>
      </c>
    </row>
    <row r="52" spans="1:10" s="37" customFormat="1" ht="12.75" customHeight="1">
      <c r="A52" s="39"/>
      <c r="B52" s="35"/>
      <c r="C52" s="32"/>
      <c r="D52" s="50">
        <v>4580</v>
      </c>
      <c r="E52" s="51">
        <f aca="true" t="shared" si="25" ref="E52:J52">E14</f>
        <v>0</v>
      </c>
      <c r="F52" s="51">
        <f t="shared" si="25"/>
        <v>0</v>
      </c>
      <c r="G52" s="51">
        <f t="shared" si="25"/>
        <v>196</v>
      </c>
      <c r="H52" s="51">
        <f t="shared" si="25"/>
        <v>0</v>
      </c>
      <c r="I52" s="51">
        <f t="shared" si="25"/>
        <v>0</v>
      </c>
      <c r="J52" s="51">
        <f t="shared" si="25"/>
        <v>0</v>
      </c>
    </row>
    <row r="53" spans="1:10" ht="13.5" customHeight="1">
      <c r="A53" s="7"/>
      <c r="B53" s="7"/>
      <c r="C53" s="23"/>
      <c r="D53" s="10" t="s">
        <v>12</v>
      </c>
      <c r="E53" s="20">
        <f aca="true" t="shared" si="26" ref="E53:J53">SUM(E44:E52)</f>
        <v>0</v>
      </c>
      <c r="F53" s="20">
        <f t="shared" si="26"/>
        <v>0</v>
      </c>
      <c r="G53" s="20">
        <f t="shared" si="26"/>
        <v>78086</v>
      </c>
      <c r="H53" s="20">
        <f t="shared" si="26"/>
        <v>78086</v>
      </c>
      <c r="I53" s="20">
        <f t="shared" si="26"/>
        <v>30000</v>
      </c>
      <c r="J53" s="20">
        <f t="shared" si="26"/>
        <v>30000</v>
      </c>
    </row>
    <row r="54" spans="1:10" s="37" customFormat="1" ht="13.5" customHeight="1">
      <c r="A54" s="35"/>
      <c r="B54" s="35"/>
      <c r="C54" s="32"/>
      <c r="D54" s="36"/>
      <c r="E54" s="33"/>
      <c r="F54" s="33"/>
      <c r="G54" s="33"/>
      <c r="H54" s="33"/>
      <c r="I54" s="33"/>
      <c r="J54" s="33"/>
    </row>
    <row r="55" spans="1:10" ht="15">
      <c r="A55" s="11"/>
      <c r="B55" s="11"/>
      <c r="C55" s="11"/>
      <c r="D55" s="11" t="s">
        <v>14</v>
      </c>
      <c r="E55" s="12"/>
      <c r="F55" s="12"/>
      <c r="G55" s="12"/>
      <c r="H55" s="12"/>
      <c r="I55" s="12"/>
      <c r="J55" s="12"/>
    </row>
    <row r="56" spans="1:10" ht="15">
      <c r="A56" s="5"/>
      <c r="B56" s="5"/>
      <c r="C56" s="5"/>
      <c r="D56" s="5" t="s">
        <v>15</v>
      </c>
      <c r="E56" s="13">
        <f aca="true" t="shared" si="27" ref="E56:J56">E59+E60+E61+E62+E63+E64</f>
        <v>0</v>
      </c>
      <c r="F56" s="13">
        <f t="shared" si="27"/>
        <v>0</v>
      </c>
      <c r="G56" s="13">
        <f t="shared" si="27"/>
        <v>78086</v>
      </c>
      <c r="H56" s="13">
        <f t="shared" si="27"/>
        <v>78086</v>
      </c>
      <c r="I56" s="13">
        <f t="shared" si="27"/>
        <v>30000</v>
      </c>
      <c r="J56" s="13">
        <f t="shared" si="27"/>
        <v>30000</v>
      </c>
    </row>
    <row r="57" spans="1:10" ht="15">
      <c r="A57" s="14"/>
      <c r="B57" s="14" t="s">
        <v>16</v>
      </c>
      <c r="C57" s="14"/>
      <c r="D57" s="48" t="s">
        <v>18</v>
      </c>
      <c r="E57" s="56">
        <f aca="true" t="shared" si="28" ref="E57:J57">E47+E44</f>
        <v>0</v>
      </c>
      <c r="F57" s="56">
        <f t="shared" si="28"/>
        <v>0</v>
      </c>
      <c r="G57" s="56">
        <f t="shared" si="28"/>
        <v>34390</v>
      </c>
      <c r="H57" s="56">
        <f t="shared" si="28"/>
        <v>40000</v>
      </c>
      <c r="I57" s="56">
        <f t="shared" si="28"/>
        <v>0</v>
      </c>
      <c r="J57" s="56">
        <f t="shared" si="28"/>
        <v>30000</v>
      </c>
    </row>
    <row r="58" spans="1:10" ht="15">
      <c r="A58" s="14"/>
      <c r="B58" s="14"/>
      <c r="C58" s="14"/>
      <c r="D58" s="48" t="s">
        <v>19</v>
      </c>
      <c r="E58" s="56">
        <f aca="true" t="shared" si="29" ref="E58:J58">E45+E46</f>
        <v>0</v>
      </c>
      <c r="F58" s="56">
        <f t="shared" si="29"/>
        <v>0</v>
      </c>
      <c r="G58" s="56">
        <f t="shared" si="29"/>
        <v>1860</v>
      </c>
      <c r="H58" s="56">
        <f t="shared" si="29"/>
        <v>196</v>
      </c>
      <c r="I58" s="56">
        <f t="shared" si="29"/>
        <v>0</v>
      </c>
      <c r="J58" s="56">
        <f t="shared" si="29"/>
        <v>0</v>
      </c>
    </row>
    <row r="59" spans="1:10" ht="15">
      <c r="A59" s="14"/>
      <c r="B59" s="14"/>
      <c r="C59" s="14"/>
      <c r="D59" s="27" t="s">
        <v>25</v>
      </c>
      <c r="E59" s="56">
        <f aca="true" t="shared" si="30" ref="E59:J59">E57+E58</f>
        <v>0</v>
      </c>
      <c r="F59" s="56">
        <f t="shared" si="30"/>
        <v>0</v>
      </c>
      <c r="G59" s="56">
        <f t="shared" si="30"/>
        <v>36250</v>
      </c>
      <c r="H59" s="56">
        <f t="shared" si="30"/>
        <v>40196</v>
      </c>
      <c r="I59" s="56">
        <f t="shared" si="30"/>
        <v>0</v>
      </c>
      <c r="J59" s="56">
        <f t="shared" si="30"/>
        <v>30000</v>
      </c>
    </row>
    <row r="60" spans="1:10" ht="25.5">
      <c r="A60" s="14"/>
      <c r="B60" s="14"/>
      <c r="C60" s="14"/>
      <c r="D60" s="49" t="s">
        <v>20</v>
      </c>
      <c r="E60" s="57">
        <f aca="true" t="shared" si="31" ref="E60:J60">E48+E50+E49+E51+E52</f>
        <v>0</v>
      </c>
      <c r="F60" s="57">
        <f t="shared" si="31"/>
        <v>0</v>
      </c>
      <c r="G60" s="57">
        <f t="shared" si="31"/>
        <v>41836</v>
      </c>
      <c r="H60" s="57">
        <f t="shared" si="31"/>
        <v>37890</v>
      </c>
      <c r="I60" s="57">
        <f t="shared" si="31"/>
        <v>30000</v>
      </c>
      <c r="J60" s="57">
        <f t="shared" si="31"/>
        <v>0</v>
      </c>
    </row>
    <row r="61" spans="1:10" ht="15">
      <c r="A61" s="14"/>
      <c r="B61" s="14"/>
      <c r="C61" s="14"/>
      <c r="D61" s="49" t="s">
        <v>21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</row>
    <row r="62" spans="1:10" ht="15">
      <c r="A62" s="14"/>
      <c r="B62" s="14"/>
      <c r="C62" s="14"/>
      <c r="D62" s="48" t="s">
        <v>22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</row>
    <row r="63" spans="1:10" ht="15">
      <c r="A63" s="14"/>
      <c r="B63" s="14"/>
      <c r="C63" s="14"/>
      <c r="D63" s="48" t="s">
        <v>23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</row>
    <row r="64" spans="1:10" ht="51">
      <c r="A64" s="14"/>
      <c r="B64" s="14"/>
      <c r="C64" s="14"/>
      <c r="D64" s="28" t="s">
        <v>24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</row>
    <row r="65" spans="1:10" ht="15">
      <c r="A65" s="14"/>
      <c r="B65" s="14"/>
      <c r="C65" s="14"/>
      <c r="D65" s="15" t="s">
        <v>17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</row>
    <row r="66" spans="1:10" ht="15">
      <c r="A66" s="17"/>
      <c r="B66" s="17"/>
      <c r="C66" s="17"/>
      <c r="D66" s="9" t="s">
        <v>12</v>
      </c>
      <c r="E66" s="12">
        <f aca="true" t="shared" si="32" ref="E66:J66">E56+E65</f>
        <v>0</v>
      </c>
      <c r="F66" s="12">
        <f t="shared" si="32"/>
        <v>0</v>
      </c>
      <c r="G66" s="12">
        <f t="shared" si="32"/>
        <v>78086</v>
      </c>
      <c r="H66" s="12">
        <f t="shared" si="32"/>
        <v>78086</v>
      </c>
      <c r="I66" s="12">
        <f t="shared" si="32"/>
        <v>30000</v>
      </c>
      <c r="J66" s="12">
        <f t="shared" si="32"/>
        <v>30000</v>
      </c>
    </row>
    <row r="67" spans="1:10" ht="15">
      <c r="A67" s="29"/>
      <c r="B67" s="29"/>
      <c r="C67" s="29"/>
      <c r="D67" s="30" t="s">
        <v>13</v>
      </c>
      <c r="E67" s="78"/>
      <c r="F67" s="79"/>
      <c r="G67" s="80">
        <f>G66-H66</f>
        <v>0</v>
      </c>
      <c r="H67" s="81"/>
      <c r="I67" s="80">
        <f>I66-J66</f>
        <v>0</v>
      </c>
      <c r="J67" s="81"/>
    </row>
  </sheetData>
  <sheetProtection/>
  <mergeCells count="24">
    <mergeCell ref="A15:D15"/>
    <mergeCell ref="A7:D7"/>
    <mergeCell ref="A6:D6"/>
    <mergeCell ref="A11:D11"/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E67:F67"/>
    <mergeCell ref="G67:H67"/>
    <mergeCell ref="I67:J67"/>
    <mergeCell ref="I41:J41"/>
    <mergeCell ref="A23:D23"/>
    <mergeCell ref="A34:D34"/>
    <mergeCell ref="A40:D40"/>
    <mergeCell ref="A41:D41"/>
    <mergeCell ref="E41:F41"/>
    <mergeCell ref="G41:H41"/>
    <mergeCell ref="A29:D29"/>
  </mergeCells>
  <printOptions horizontalCentered="1"/>
  <pageMargins left="0.5511811023622047" right="0.2362204724409449" top="1.0236220472440944" bottom="0.4724409448818898" header="0.3937007874015748" footer="0.4724409448818898"/>
  <pageSetup fitToHeight="4" fitToWidth="1" horizontalDpi="600" verticalDpi="600" orientation="landscape" paperSize="9" scale="88" r:id="rId1"/>
  <headerFooter>
    <oddHeader>&amp;RZałącznik Nr 2 do Uchwały Nr   458/11 
Zarządu Powiatu w Stargardzie Szczecińskim
z dnia 26 maja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defaultGridColor="0" zoomScalePageLayoutView="0" colorId="8" workbookViewId="0" topLeftCell="A1">
      <pane ySplit="6" topLeftCell="A10" activePane="bottomLeft" state="frozen"/>
      <selection pane="topLeft" activeCell="B37" sqref="B37:J39"/>
      <selection pane="bottomLeft" activeCell="F27" sqref="F27"/>
    </sheetView>
  </sheetViews>
  <sheetFormatPr defaultColWidth="9.140625" defaultRowHeight="15"/>
  <cols>
    <col min="1" max="1" width="6.140625" style="61" customWidth="1"/>
    <col min="2" max="2" width="10.140625" style="61" customWidth="1"/>
    <col min="3" max="3" width="13.57421875" style="61" customWidth="1"/>
    <col min="4" max="4" width="16.7109375" style="61" customWidth="1"/>
    <col min="5" max="5" width="14.8515625" style="61" customWidth="1"/>
    <col min="6" max="6" width="18.140625" style="61" customWidth="1"/>
    <col min="7" max="7" width="17.00390625" style="61" customWidth="1"/>
    <col min="8" max="8" width="15.00390625" style="61" customWidth="1"/>
    <col min="9" max="9" width="15.8515625" style="61" customWidth="1"/>
    <col min="10" max="10" width="15.421875" style="61" customWidth="1"/>
    <col min="11" max="11" width="6.421875" style="61" customWidth="1"/>
    <col min="12" max="12" width="18.8515625" style="61" customWidth="1"/>
    <col min="13" max="16384" width="9.140625" style="60" customWidth="1"/>
  </cols>
  <sheetData>
    <row r="1" spans="1:12" ht="57.75" customHeight="1">
      <c r="A1" s="112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5:12" ht="12" customHeight="1">
      <c r="E2" s="62"/>
      <c r="F2" s="62"/>
      <c r="G2" s="62"/>
      <c r="H2" s="62"/>
      <c r="I2" s="62"/>
      <c r="L2" s="63" t="s">
        <v>0</v>
      </c>
    </row>
    <row r="3" spans="1:12" s="64" customFormat="1" ht="17.25" customHeight="1">
      <c r="A3" s="115" t="s">
        <v>1</v>
      </c>
      <c r="B3" s="115" t="s">
        <v>55</v>
      </c>
      <c r="C3" s="116" t="s">
        <v>56</v>
      </c>
      <c r="D3" s="116" t="s">
        <v>57</v>
      </c>
      <c r="E3" s="117" t="s">
        <v>58</v>
      </c>
      <c r="F3" s="117"/>
      <c r="G3" s="117"/>
      <c r="H3" s="117"/>
      <c r="I3" s="117"/>
      <c r="J3" s="117"/>
      <c r="K3" s="117"/>
      <c r="L3" s="117"/>
    </row>
    <row r="4" spans="1:12" s="64" customFormat="1" ht="12" customHeight="1">
      <c r="A4" s="115"/>
      <c r="B4" s="115"/>
      <c r="C4" s="116"/>
      <c r="D4" s="116"/>
      <c r="E4" s="117" t="s">
        <v>59</v>
      </c>
      <c r="F4" s="117" t="s">
        <v>58</v>
      </c>
      <c r="G4" s="117"/>
      <c r="H4" s="117"/>
      <c r="I4" s="117"/>
      <c r="J4" s="117"/>
      <c r="K4" s="117"/>
      <c r="L4" s="117" t="s">
        <v>60</v>
      </c>
    </row>
    <row r="5" spans="1:12" s="64" customFormat="1" ht="12" customHeight="1">
      <c r="A5" s="115"/>
      <c r="B5" s="115"/>
      <c r="C5" s="116"/>
      <c r="D5" s="116"/>
      <c r="E5" s="117"/>
      <c r="F5" s="118" t="s">
        <v>61</v>
      </c>
      <c r="G5" s="119"/>
      <c r="H5" s="65"/>
      <c r="I5" s="104" t="s">
        <v>21</v>
      </c>
      <c r="J5" s="106" t="s">
        <v>62</v>
      </c>
      <c r="K5" s="107"/>
      <c r="L5" s="117"/>
    </row>
    <row r="6" spans="1:12" ht="93" customHeight="1">
      <c r="A6" s="115"/>
      <c r="B6" s="115"/>
      <c r="C6" s="116"/>
      <c r="D6" s="116"/>
      <c r="E6" s="117"/>
      <c r="F6" s="66" t="s">
        <v>63</v>
      </c>
      <c r="G6" s="66" t="s">
        <v>20</v>
      </c>
      <c r="H6" s="67" t="s">
        <v>22</v>
      </c>
      <c r="I6" s="105"/>
      <c r="J6" s="108"/>
      <c r="K6" s="109"/>
      <c r="L6" s="117"/>
    </row>
    <row r="7" spans="1:12" s="69" customFormat="1" ht="11.25" customHeight="1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110">
        <v>10</v>
      </c>
      <c r="K7" s="111"/>
      <c r="L7" s="68">
        <v>11</v>
      </c>
    </row>
    <row r="8" spans="1:12" ht="18.75" customHeight="1">
      <c r="A8" s="70" t="s">
        <v>64</v>
      </c>
      <c r="B8" s="70"/>
      <c r="C8" s="71">
        <f>SUM(D8)</f>
        <v>75000</v>
      </c>
      <c r="D8" s="71">
        <f>SUM(D9)</f>
        <v>75000</v>
      </c>
      <c r="E8" s="71">
        <f>SUM(F8:J8)</f>
        <v>75000</v>
      </c>
      <c r="F8" s="71">
        <f aca="true" t="shared" si="0" ref="F8:L8">SUM(F9)</f>
        <v>0</v>
      </c>
      <c r="G8" s="71">
        <f t="shared" si="0"/>
        <v>75000</v>
      </c>
      <c r="H8" s="71">
        <f t="shared" si="0"/>
        <v>0</v>
      </c>
      <c r="I8" s="71">
        <f t="shared" si="0"/>
        <v>0</v>
      </c>
      <c r="J8" s="96">
        <f t="shared" si="0"/>
        <v>0</v>
      </c>
      <c r="K8" s="97"/>
      <c r="L8" s="71">
        <f t="shared" si="0"/>
        <v>0</v>
      </c>
    </row>
    <row r="9" spans="1:12" ht="19.5" customHeight="1">
      <c r="A9" s="72"/>
      <c r="B9" s="72" t="s">
        <v>65</v>
      </c>
      <c r="C9" s="73">
        <f aca="true" t="shared" si="1" ref="C9:C26">SUM(D9)</f>
        <v>75000</v>
      </c>
      <c r="D9" s="74">
        <f>SUM(E9+L9)</f>
        <v>75000</v>
      </c>
      <c r="E9" s="74">
        <f aca="true" t="shared" si="2" ref="E9:E26">SUM(F9:J9)</f>
        <v>75000</v>
      </c>
      <c r="F9" s="74">
        <v>0</v>
      </c>
      <c r="G9" s="74">
        <v>75000</v>
      </c>
      <c r="H9" s="74">
        <v>0</v>
      </c>
      <c r="I9" s="74">
        <v>0</v>
      </c>
      <c r="J9" s="98">
        <v>0</v>
      </c>
      <c r="K9" s="99"/>
      <c r="L9" s="74">
        <f aca="true" t="shared" si="3" ref="L9:L23">SUM(L10)</f>
        <v>0</v>
      </c>
    </row>
    <row r="10" spans="1:12" ht="20.25" customHeight="1">
      <c r="A10" s="70" t="s">
        <v>66</v>
      </c>
      <c r="B10" s="70"/>
      <c r="C10" s="71">
        <f t="shared" si="1"/>
        <v>67000</v>
      </c>
      <c r="D10" s="71">
        <f aca="true" t="shared" si="4" ref="D10:J10">SUM(D11)</f>
        <v>67000</v>
      </c>
      <c r="E10" s="71">
        <f t="shared" si="4"/>
        <v>67000</v>
      </c>
      <c r="F10" s="71">
        <f t="shared" si="4"/>
        <v>0</v>
      </c>
      <c r="G10" s="71">
        <f t="shared" si="4"/>
        <v>67000</v>
      </c>
      <c r="H10" s="71">
        <f t="shared" si="4"/>
        <v>0</v>
      </c>
      <c r="I10" s="71">
        <f t="shared" si="4"/>
        <v>0</v>
      </c>
      <c r="J10" s="96">
        <f t="shared" si="4"/>
        <v>0</v>
      </c>
      <c r="K10" s="97"/>
      <c r="L10" s="71">
        <f t="shared" si="3"/>
        <v>0</v>
      </c>
    </row>
    <row r="11" spans="1:12" ht="18.75" customHeight="1">
      <c r="A11" s="72"/>
      <c r="B11" s="72" t="s">
        <v>67</v>
      </c>
      <c r="C11" s="73">
        <f t="shared" si="1"/>
        <v>67000</v>
      </c>
      <c r="D11" s="74">
        <f>SUM(E11+L11)</f>
        <v>67000</v>
      </c>
      <c r="E11" s="74">
        <f t="shared" si="2"/>
        <v>67000</v>
      </c>
      <c r="F11" s="74">
        <v>0</v>
      </c>
      <c r="G11" s="74">
        <v>67000</v>
      </c>
      <c r="H11" s="74">
        <v>0</v>
      </c>
      <c r="I11" s="74">
        <v>0</v>
      </c>
      <c r="J11" s="98">
        <v>0</v>
      </c>
      <c r="K11" s="99"/>
      <c r="L11" s="74">
        <f t="shared" si="3"/>
        <v>0</v>
      </c>
    </row>
    <row r="12" spans="1:12" ht="20.25" customHeight="1">
      <c r="A12" s="70" t="s">
        <v>68</v>
      </c>
      <c r="B12" s="70"/>
      <c r="C12" s="71">
        <f t="shared" si="1"/>
        <v>621692</v>
      </c>
      <c r="D12" s="71">
        <f>SUM(D13:D15)</f>
        <v>621692</v>
      </c>
      <c r="E12" s="71">
        <f aca="true" t="shared" si="5" ref="E12:L12">SUM(E13:E15)</f>
        <v>621692</v>
      </c>
      <c r="F12" s="71">
        <f t="shared" si="5"/>
        <v>323594</v>
      </c>
      <c r="G12" s="71">
        <f t="shared" si="5"/>
        <v>297698</v>
      </c>
      <c r="H12" s="71">
        <f t="shared" si="5"/>
        <v>0</v>
      </c>
      <c r="I12" s="71">
        <f t="shared" si="5"/>
        <v>400</v>
      </c>
      <c r="J12" s="96">
        <f t="shared" si="5"/>
        <v>0</v>
      </c>
      <c r="K12" s="97"/>
      <c r="L12" s="71">
        <f t="shared" si="5"/>
        <v>0</v>
      </c>
    </row>
    <row r="13" spans="1:12" ht="18.75" customHeight="1">
      <c r="A13" s="72"/>
      <c r="B13" s="72" t="s">
        <v>69</v>
      </c>
      <c r="C13" s="73">
        <f t="shared" si="1"/>
        <v>213000</v>
      </c>
      <c r="D13" s="74">
        <f>SUM(E13+L13)</f>
        <v>213000</v>
      </c>
      <c r="E13" s="74">
        <f t="shared" si="2"/>
        <v>213000</v>
      </c>
      <c r="F13" s="74">
        <v>0</v>
      </c>
      <c r="G13" s="74">
        <v>213000</v>
      </c>
      <c r="H13" s="74">
        <v>0</v>
      </c>
      <c r="I13" s="74">
        <v>0</v>
      </c>
      <c r="J13" s="98">
        <v>0</v>
      </c>
      <c r="K13" s="99"/>
      <c r="L13" s="74">
        <f t="shared" si="3"/>
        <v>0</v>
      </c>
    </row>
    <row r="14" spans="1:12" ht="18" customHeight="1">
      <c r="A14" s="72"/>
      <c r="B14" s="72" t="s">
        <v>70</v>
      </c>
      <c r="C14" s="73">
        <f t="shared" si="1"/>
        <v>55000</v>
      </c>
      <c r="D14" s="74">
        <f>SUM(E14+L14)</f>
        <v>55000</v>
      </c>
      <c r="E14" s="74">
        <f t="shared" si="2"/>
        <v>55000</v>
      </c>
      <c r="F14" s="74">
        <v>0</v>
      </c>
      <c r="G14" s="74">
        <v>55000</v>
      </c>
      <c r="H14" s="74">
        <v>0</v>
      </c>
      <c r="I14" s="74">
        <v>0</v>
      </c>
      <c r="J14" s="98">
        <v>0</v>
      </c>
      <c r="K14" s="99"/>
      <c r="L14" s="74">
        <f t="shared" si="3"/>
        <v>0</v>
      </c>
    </row>
    <row r="15" spans="1:12" ht="18" customHeight="1">
      <c r="A15" s="72"/>
      <c r="B15" s="72" t="s">
        <v>71</v>
      </c>
      <c r="C15" s="73">
        <f t="shared" si="1"/>
        <v>353692</v>
      </c>
      <c r="D15" s="74">
        <f>SUM(E15+L15)</f>
        <v>353692</v>
      </c>
      <c r="E15" s="74">
        <f t="shared" si="2"/>
        <v>353692</v>
      </c>
      <c r="F15" s="74">
        <v>323594</v>
      </c>
      <c r="G15" s="74">
        <v>29698</v>
      </c>
      <c r="H15" s="74">
        <v>0</v>
      </c>
      <c r="I15" s="74">
        <v>400</v>
      </c>
      <c r="J15" s="98">
        <f>SUM(J16)</f>
        <v>0</v>
      </c>
      <c r="K15" s="99"/>
      <c r="L15" s="74">
        <f t="shared" si="3"/>
        <v>0</v>
      </c>
    </row>
    <row r="16" spans="1:12" ht="19.5" customHeight="1">
      <c r="A16" s="70" t="s">
        <v>72</v>
      </c>
      <c r="B16" s="70"/>
      <c r="C16" s="71">
        <f t="shared" si="1"/>
        <v>296800</v>
      </c>
      <c r="D16" s="71">
        <f>SUM(D17:D18)</f>
        <v>296800</v>
      </c>
      <c r="E16" s="71">
        <f aca="true" t="shared" si="6" ref="E16:L16">SUM(E17:E18)</f>
        <v>296800</v>
      </c>
      <c r="F16" s="71">
        <f t="shared" si="6"/>
        <v>265300</v>
      </c>
      <c r="G16" s="71">
        <f t="shared" si="6"/>
        <v>14500</v>
      </c>
      <c r="H16" s="71">
        <f t="shared" si="6"/>
        <v>0</v>
      </c>
      <c r="I16" s="71">
        <f t="shared" si="6"/>
        <v>17000</v>
      </c>
      <c r="J16" s="96">
        <f t="shared" si="6"/>
        <v>0</v>
      </c>
      <c r="K16" s="97"/>
      <c r="L16" s="71">
        <f t="shared" si="6"/>
        <v>0</v>
      </c>
    </row>
    <row r="17" spans="1:12" ht="18.75" customHeight="1">
      <c r="A17" s="72"/>
      <c r="B17" s="72" t="s">
        <v>73</v>
      </c>
      <c r="C17" s="73">
        <f t="shared" si="1"/>
        <v>255800</v>
      </c>
      <c r="D17" s="74">
        <f>SUM(E17+L17)</f>
        <v>255800</v>
      </c>
      <c r="E17" s="74">
        <f t="shared" si="2"/>
        <v>255800</v>
      </c>
      <c r="F17" s="74">
        <v>255800</v>
      </c>
      <c r="G17" s="74">
        <v>0</v>
      </c>
      <c r="H17" s="74">
        <v>0</v>
      </c>
      <c r="I17" s="74">
        <v>0</v>
      </c>
      <c r="J17" s="98">
        <v>0</v>
      </c>
      <c r="K17" s="99"/>
      <c r="L17" s="74">
        <f t="shared" si="3"/>
        <v>0</v>
      </c>
    </row>
    <row r="18" spans="1:12" ht="18.75" customHeight="1">
      <c r="A18" s="72"/>
      <c r="B18" s="72" t="s">
        <v>74</v>
      </c>
      <c r="C18" s="73">
        <f t="shared" si="1"/>
        <v>41000</v>
      </c>
      <c r="D18" s="74">
        <f>SUM(E18+L18)</f>
        <v>41000</v>
      </c>
      <c r="E18" s="74">
        <f t="shared" si="2"/>
        <v>41000</v>
      </c>
      <c r="F18" s="74">
        <v>9500</v>
      </c>
      <c r="G18" s="74">
        <v>14500</v>
      </c>
      <c r="H18" s="74">
        <v>0</v>
      </c>
      <c r="I18" s="74">
        <v>17000</v>
      </c>
      <c r="J18" s="98">
        <v>0</v>
      </c>
      <c r="K18" s="99"/>
      <c r="L18" s="74">
        <f t="shared" si="3"/>
        <v>0</v>
      </c>
    </row>
    <row r="19" spans="1:12" ht="21" customHeight="1">
      <c r="A19" s="70" t="s">
        <v>75</v>
      </c>
      <c r="B19" s="70"/>
      <c r="C19" s="71">
        <f t="shared" si="1"/>
        <v>5859500</v>
      </c>
      <c r="D19" s="71">
        <f aca="true" t="shared" si="7" ref="D19:J19">SUM(D20)</f>
        <v>5859500</v>
      </c>
      <c r="E19" s="71">
        <f t="shared" si="7"/>
        <v>5859500</v>
      </c>
      <c r="F19" s="71">
        <f t="shared" si="7"/>
        <v>4860832</v>
      </c>
      <c r="G19" s="71">
        <f t="shared" si="7"/>
        <v>698668</v>
      </c>
      <c r="H19" s="71">
        <f t="shared" si="7"/>
        <v>0</v>
      </c>
      <c r="I19" s="71">
        <f t="shared" si="7"/>
        <v>300000</v>
      </c>
      <c r="J19" s="96">
        <f t="shared" si="7"/>
        <v>0</v>
      </c>
      <c r="K19" s="97"/>
      <c r="L19" s="71">
        <f t="shared" si="3"/>
        <v>0</v>
      </c>
    </row>
    <row r="20" spans="1:12" ht="21.75" customHeight="1">
      <c r="A20" s="72"/>
      <c r="B20" s="72" t="s">
        <v>76</v>
      </c>
      <c r="C20" s="73">
        <f t="shared" si="1"/>
        <v>5859500</v>
      </c>
      <c r="D20" s="74">
        <f>SUM(E20+L20)</f>
        <v>5859500</v>
      </c>
      <c r="E20" s="74">
        <f t="shared" si="2"/>
        <v>5859500</v>
      </c>
      <c r="F20" s="74">
        <v>4860832</v>
      </c>
      <c r="G20" s="74">
        <v>698668</v>
      </c>
      <c r="H20" s="74">
        <v>0</v>
      </c>
      <c r="I20" s="74">
        <v>300000</v>
      </c>
      <c r="J20" s="98">
        <v>0</v>
      </c>
      <c r="K20" s="99"/>
      <c r="L20" s="74">
        <f t="shared" si="3"/>
        <v>0</v>
      </c>
    </row>
    <row r="21" spans="1:12" ht="18.75" customHeight="1">
      <c r="A21" s="70" t="s">
        <v>77</v>
      </c>
      <c r="B21" s="70"/>
      <c r="C21" s="71">
        <f t="shared" si="1"/>
        <v>3478000</v>
      </c>
      <c r="D21" s="71">
        <f aca="true" t="shared" si="8" ref="D21:J21">SUM(D22)</f>
        <v>3478000</v>
      </c>
      <c r="E21" s="71">
        <f t="shared" si="8"/>
        <v>3478000</v>
      </c>
      <c r="F21" s="71">
        <f t="shared" si="8"/>
        <v>0</v>
      </c>
      <c r="G21" s="71">
        <f t="shared" si="8"/>
        <v>3478000</v>
      </c>
      <c r="H21" s="71"/>
      <c r="I21" s="71">
        <f t="shared" si="8"/>
        <v>0</v>
      </c>
      <c r="J21" s="96">
        <f t="shared" si="8"/>
        <v>0</v>
      </c>
      <c r="K21" s="97"/>
      <c r="L21" s="71">
        <f t="shared" si="3"/>
        <v>0</v>
      </c>
    </row>
    <row r="22" spans="1:12" ht="20.25" customHeight="1">
      <c r="A22" s="75"/>
      <c r="B22" s="72" t="s">
        <v>78</v>
      </c>
      <c r="C22" s="73">
        <f t="shared" si="1"/>
        <v>3478000</v>
      </c>
      <c r="D22" s="74">
        <f>SUM(E22+L22)</f>
        <v>3478000</v>
      </c>
      <c r="E22" s="74">
        <f t="shared" si="2"/>
        <v>3478000</v>
      </c>
      <c r="F22" s="74">
        <v>0</v>
      </c>
      <c r="G22" s="74">
        <v>3478000</v>
      </c>
      <c r="H22" s="74">
        <v>0</v>
      </c>
      <c r="I22" s="74">
        <v>0</v>
      </c>
      <c r="J22" s="98">
        <v>0</v>
      </c>
      <c r="K22" s="99"/>
      <c r="L22" s="74">
        <f t="shared" si="3"/>
        <v>0</v>
      </c>
    </row>
    <row r="23" spans="1:12" ht="19.5" customHeight="1">
      <c r="A23" s="70" t="s">
        <v>79</v>
      </c>
      <c r="B23" s="76"/>
      <c r="C23" s="71">
        <f t="shared" si="1"/>
        <v>12000</v>
      </c>
      <c r="D23" s="71">
        <f aca="true" t="shared" si="9" ref="D23:J23">SUM(D24)</f>
        <v>12000</v>
      </c>
      <c r="E23" s="71">
        <f t="shared" si="9"/>
        <v>12000</v>
      </c>
      <c r="F23" s="71">
        <f t="shared" si="9"/>
        <v>0</v>
      </c>
      <c r="G23" s="71">
        <f t="shared" si="9"/>
        <v>12000</v>
      </c>
      <c r="H23" s="71">
        <f t="shared" si="9"/>
        <v>0</v>
      </c>
      <c r="I23" s="71">
        <f t="shared" si="9"/>
        <v>0</v>
      </c>
      <c r="J23" s="96">
        <f t="shared" si="9"/>
        <v>0</v>
      </c>
      <c r="K23" s="97"/>
      <c r="L23" s="71">
        <f t="shared" si="3"/>
        <v>0</v>
      </c>
    </row>
    <row r="24" spans="1:12" ht="20.25" customHeight="1">
      <c r="A24" s="75"/>
      <c r="B24" s="72" t="s">
        <v>80</v>
      </c>
      <c r="C24" s="73">
        <f t="shared" si="1"/>
        <v>12000</v>
      </c>
      <c r="D24" s="74">
        <f>SUM(E24+L24)</f>
        <v>12000</v>
      </c>
      <c r="E24" s="74">
        <f t="shared" si="2"/>
        <v>12000</v>
      </c>
      <c r="F24" s="74">
        <v>0</v>
      </c>
      <c r="G24" s="74">
        <v>12000</v>
      </c>
      <c r="H24" s="74">
        <v>0</v>
      </c>
      <c r="I24" s="74">
        <v>0</v>
      </c>
      <c r="J24" s="98">
        <v>0</v>
      </c>
      <c r="K24" s="99"/>
      <c r="L24" s="74">
        <v>0</v>
      </c>
    </row>
    <row r="25" spans="1:12" ht="19.5" customHeight="1">
      <c r="A25" s="70" t="s">
        <v>81</v>
      </c>
      <c r="B25" s="70"/>
      <c r="C25" s="71">
        <f t="shared" si="1"/>
        <v>232000</v>
      </c>
      <c r="D25" s="71">
        <f>SUM(D26)</f>
        <v>232000</v>
      </c>
      <c r="E25" s="71">
        <f aca="true" t="shared" si="10" ref="E25:L25">SUM(E26)</f>
        <v>232000</v>
      </c>
      <c r="F25" s="71">
        <f t="shared" si="10"/>
        <v>142880</v>
      </c>
      <c r="G25" s="71">
        <f t="shared" si="10"/>
        <v>89120</v>
      </c>
      <c r="H25" s="71">
        <f t="shared" si="10"/>
        <v>0</v>
      </c>
      <c r="I25" s="71">
        <f t="shared" si="10"/>
        <v>0</v>
      </c>
      <c r="J25" s="96">
        <f t="shared" si="10"/>
        <v>0</v>
      </c>
      <c r="K25" s="97"/>
      <c r="L25" s="71">
        <f t="shared" si="10"/>
        <v>0</v>
      </c>
    </row>
    <row r="26" spans="1:12" ht="20.25" customHeight="1">
      <c r="A26" s="75"/>
      <c r="B26" s="72" t="s">
        <v>82</v>
      </c>
      <c r="C26" s="73">
        <f t="shared" si="1"/>
        <v>232000</v>
      </c>
      <c r="D26" s="74">
        <f>SUM(E26+L26)</f>
        <v>232000</v>
      </c>
      <c r="E26" s="74">
        <f t="shared" si="2"/>
        <v>232000</v>
      </c>
      <c r="F26" s="74">
        <v>142880</v>
      </c>
      <c r="G26" s="74">
        <v>89120</v>
      </c>
      <c r="H26" s="74">
        <v>0</v>
      </c>
      <c r="I26" s="74">
        <v>0</v>
      </c>
      <c r="J26" s="98">
        <v>0</v>
      </c>
      <c r="K26" s="99"/>
      <c r="L26" s="74">
        <v>0</v>
      </c>
    </row>
    <row r="27" spans="1:12" ht="22.5" customHeight="1">
      <c r="A27" s="100" t="s">
        <v>83</v>
      </c>
      <c r="B27" s="101"/>
      <c r="C27" s="77">
        <f aca="true" t="shared" si="11" ref="C27:I27">C25+C23+C21+C19+C16+C12+C10+C8</f>
        <v>10641992</v>
      </c>
      <c r="D27" s="77">
        <f t="shared" si="11"/>
        <v>10641992</v>
      </c>
      <c r="E27" s="77">
        <f t="shared" si="11"/>
        <v>10641992</v>
      </c>
      <c r="F27" s="77">
        <f t="shared" si="11"/>
        <v>5592606</v>
      </c>
      <c r="G27" s="77">
        <f t="shared" si="11"/>
        <v>4731986</v>
      </c>
      <c r="H27" s="77">
        <f t="shared" si="11"/>
        <v>0</v>
      </c>
      <c r="I27" s="77">
        <f t="shared" si="11"/>
        <v>317400</v>
      </c>
      <c r="J27" s="102">
        <f>SUM(J8+J10+J12+J16+J19+J21+J23+J25)</f>
        <v>0</v>
      </c>
      <c r="K27" s="103"/>
      <c r="L27" s="77">
        <f>SUM(L8+L10+L12+L16+L19+L21+L23+L25)</f>
        <v>0</v>
      </c>
    </row>
  </sheetData>
  <sheetProtection/>
  <mergeCells count="34">
    <mergeCell ref="A1:L1"/>
    <mergeCell ref="A3:A6"/>
    <mergeCell ref="B3:B6"/>
    <mergeCell ref="C3:C6"/>
    <mergeCell ref="D3:D6"/>
    <mergeCell ref="E3:L3"/>
    <mergeCell ref="E4:E6"/>
    <mergeCell ref="F4:K4"/>
    <mergeCell ref="L4:L6"/>
    <mergeCell ref="F5:G5"/>
    <mergeCell ref="I5:I6"/>
    <mergeCell ref="J5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A27:B27"/>
    <mergeCell ref="J27:K27"/>
  </mergeCells>
  <printOptions horizontalCentered="1"/>
  <pageMargins left="0.35433070866141736" right="0.2362204724409449" top="1.7716535433070868" bottom="0.5905511811023623" header="0.5511811023622047" footer="0.5118110236220472"/>
  <pageSetup horizontalDpi="300" verticalDpi="300" orientation="landscape" paperSize="9" scale="84" r:id="rId1"/>
  <headerFooter alignWithMargins="0">
    <oddHeader>&amp;RZałącznik Nr 3 do Uchwały Nr 458/11 
Zarządu  Powiatu 
w Stargardzie Szczecińskim
z dnia 26  maja 2011 r.
zastępujący załącznik Nr 4 
do uchwały w sprawie uchwalenia budżetu
Powiatu na 2011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2011-05-27T11:16:46Z</dcterms:modified>
  <cp:category/>
  <cp:version/>
  <cp:contentType/>
  <cp:contentStatus/>
</cp:coreProperties>
</file>