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łącznik Nr 1" sheetId="1" r:id="rId1"/>
    <sheet name="Załącznik Nr 2" sheetId="2" r:id="rId2"/>
    <sheet name="Inwestycje " sheetId="3" r:id="rId3"/>
  </sheets>
  <definedNames>
    <definedName name="_xlnm.Print_Area" localSheetId="2">'Inwestycje '!$A$1:$K$68</definedName>
    <definedName name="_xlnm.Print_Titles" localSheetId="2">'Inwestycje '!$2:$5</definedName>
    <definedName name="_xlnm.Print_Titles" localSheetId="0">'Załącznik Nr 1'!$4:$5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<sst xmlns="http://schemas.openxmlformats.org/spreadsheetml/2006/main" count="287" uniqueCount="144">
  <si>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</si>
  <si>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</si>
  <si>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</si>
  <si>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</si>
  <si>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</si>
  <si>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</si>
  <si>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</si>
  <si>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</si>
  <si>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</si>
  <si>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</si>
  <si>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</si>
  <si>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</si>
  <si>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</si>
  <si>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</si>
  <si>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</si>
  <si>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</si>
  <si>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</si>
  <si>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</si>
  <si>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</si>
  <si>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</si>
  <si>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</si>
  <si>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</si>
  <si>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</si>
  <si>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</si>
  <si>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Razem wynagrodzenia i składki od nich naliczane</t>
  </si>
  <si>
    <t>ZMIANY UKŁADU WYKONAWCZEGO BUDŻETU POWIATU  STARGARDZKIEGO NA 2011 ROK I OSTATECZNE KWOTY DOCHODÓW I WYDATKÓW</t>
  </si>
  <si>
    <t>WYDATKI - paragrafy</t>
  </si>
  <si>
    <t>851</t>
  </si>
  <si>
    <t>Ochrona zdrowia</t>
  </si>
  <si>
    <t>(W PEŁNEJ SZCZEGÓŁOWOŚCI KLASYFIKACJI BUDŻETOWEJ )</t>
  </si>
  <si>
    <t>600</t>
  </si>
  <si>
    <t>Transport i łączność</t>
  </si>
  <si>
    <t>60014</t>
  </si>
  <si>
    <t>Drogi publiczne powiatowe</t>
  </si>
  <si>
    <t>4010</t>
  </si>
  <si>
    <t>4040</t>
  </si>
  <si>
    <t>4170</t>
  </si>
  <si>
    <t>4210</t>
  </si>
  <si>
    <t>4260</t>
  </si>
  <si>
    <t>4300</t>
  </si>
  <si>
    <t>4480</t>
  </si>
  <si>
    <t>Wynagrodzenia osobowe pracowników</t>
  </si>
  <si>
    <t>Dodatkowe wynagrodzenie roczne</t>
  </si>
  <si>
    <t>Wynagrodzenia bezosobowe</t>
  </si>
  <si>
    <t>Zakup materiałów i wyposażenia</t>
  </si>
  <si>
    <t>Zakup energii</t>
  </si>
  <si>
    <t>Zakup usług pozostałych</t>
  </si>
  <si>
    <t>Podatek od nieruchomości</t>
  </si>
  <si>
    <t>85195</t>
  </si>
  <si>
    <t>Pozostała działalność</t>
  </si>
  <si>
    <t>4410</t>
  </si>
  <si>
    <t>4610</t>
  </si>
  <si>
    <t>Podróże służbowe krajowe</t>
  </si>
  <si>
    <t>Koszty postępowania sądowego i prokuratorskiego</t>
  </si>
  <si>
    <t>Starostwo Powiatowe</t>
  </si>
  <si>
    <t>Wydział Planowania i Rozwoju "N"</t>
  </si>
  <si>
    <t>Wydział Spraw Społecznych i Zdrowia "K"</t>
  </si>
  <si>
    <t>Zarząd Dróg Powiatowych</t>
  </si>
  <si>
    <t>(Z PODZIAŁEM NA JEDNOSTKI ORGANIZACYJNE POWIATU)</t>
  </si>
  <si>
    <t>6050</t>
  </si>
  <si>
    <t>Wydatki inwestycyjne jednostek budżetowych</t>
  </si>
  <si>
    <t xml:space="preserve">                    Wydatki majątkowe Powiatu Stargardzkiego  w  2011 roku</t>
  </si>
  <si>
    <t>Lp.</t>
  </si>
  <si>
    <t>Rozdz.</t>
  </si>
  <si>
    <t>Nazwa zadania inwestycyjnego</t>
  </si>
  <si>
    <t>Łączne koszty zadania</t>
  </si>
  <si>
    <t>Planowane wydatki</t>
  </si>
  <si>
    <t>Jednostka organizacyjna realizująca program lub koordynująca wykonanie programu</t>
  </si>
  <si>
    <t>rok budżetowy 2011 (9+10+11)</t>
  </si>
  <si>
    <t>z tego źródła finansowania</t>
  </si>
  <si>
    <t>dochody własne ze sprzedaży majątku</t>
  </si>
  <si>
    <t>dochody własne            z innych źródeł</t>
  </si>
  <si>
    <t>kredyty                        i pożyczki</t>
  </si>
  <si>
    <t>INWESTYCJE</t>
  </si>
  <si>
    <t>1.</t>
  </si>
  <si>
    <t>Przebudowa i budowa drogi nr 1709Z Stargard Szczeciński - Sowno wraz z budową ścieżki rowerowej</t>
  </si>
  <si>
    <t>Zarząd Dróg Powiatowych                                                w Stargardzie Szczecińskim</t>
  </si>
  <si>
    <t>Rozbiórka istniejącego i budowa nowego mostu w ciągu drogi powiatowej nr 1709Z                                                   w km 1+278 w miejscowości Sowno - wykup gruntów</t>
  </si>
  <si>
    <t>Wykup gruntów pod realizację odcinków Am-D</t>
  </si>
  <si>
    <t>Wykup gruntów pod realizację odcinków E, F, G</t>
  </si>
  <si>
    <t>2.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</si>
  <si>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</si>
  <si>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</si>
  <si>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>3.</t>
  </si>
  <si>
    <t>Przebudowa i budowa drogi powiatowej nr 1711Z na odcinku Zieleniewo-Kunowo-Skalin- Rondo Golczewo</t>
  </si>
  <si>
    <t>Wykonanie dokumentacji projektowej na odcinku Zieleniewo-Kunowo-Skalin- Rondo Golczewo</t>
  </si>
  <si>
    <t>4.</t>
  </si>
  <si>
    <t xml:space="preserve">Przebudowa Alei Dębowej w Stargardzie Szczecinskim - dokumentacja projektowa </t>
  </si>
  <si>
    <t>5.</t>
  </si>
  <si>
    <t>Przebudowa drogi nr 1701Z Reptowo-Kobylanka</t>
  </si>
  <si>
    <t>Przebudowa chodników wraz z remontem nawierzchni jezdni ul. B. Chrobrego w Kobylance - Przebudowa dodatkowych zjazdów</t>
  </si>
  <si>
    <t>6.</t>
  </si>
  <si>
    <t>Inwestycje drogowe we współpracy z gminami</t>
  </si>
  <si>
    <t>w tym zadania</t>
  </si>
  <si>
    <t>z tego:</t>
  </si>
  <si>
    <t>Przebudowa chodników wraz z remontem nawierzchni jezdni ul. B. Chrobrego w Kobylance - Przebudowa kanalizacji deszczowej w ciągu ul. Bolesława Chrobrego w Kobylance wraz z utwardzeniem pobocza</t>
  </si>
  <si>
    <t>Przebudowa i budowa drogi nr 0737Z Maszewo-Karkowo-Chociwel - Wykonanie nowej nawierzchni chodnika w miejscowości Karkowo</t>
  </si>
  <si>
    <t>Przebudowa drogi powiatowej nr 1748Z Dobrzany - Bytowo  - Budowa chodnika i zjazdów do posesji w miejscowości Krzemień - etap 2</t>
  </si>
  <si>
    <t>Przebudowa drogi nr 1785Z Sądów - granica powiatu - Wykonanie nowej nawierzchni chodnika i zjazdów w miejscowości Sądów w ciagu drogi powiatowej 1785Z</t>
  </si>
  <si>
    <t>Przebudowa  drogi powiatowej nr 1775Z Barnim- Krępcewo - Wykonanie nowej nawierzchni jezdni w ciągu drogi powiatowej 1775Z Barnim-Krępcewo na odcinku 100 m od Krępcewa w kierunku przejazdu kolejowego</t>
  </si>
  <si>
    <t>Przebudowa  drogi powiatowej nr 0739Z od granic powiatu do skrzyżowania z drogą wojewódzką nr 106 - Wykonanie utrwalenia powierzchniowego nawierzchni jezdni w ciągu drogi powiatowej 0739Z Sokolniki - Chlebówko - do drogi wojewódzkiej 106 na odcinku Chlebówko - Białuń o długości 1 km</t>
  </si>
  <si>
    <t>Wykonanie nowej nawierzchni chodnika i zjazdów w miejscowości Witkowo Drugie - etap B</t>
  </si>
  <si>
    <t>Przebudowa drogi powiatowej nr 1726Z Grabowo-Kiczarowo-Sadłowo - Wykonanie nowej nawierzchni chodnika w miejscowości Brudzewice - od skrzyżowania z drogą gminną do zjazdu do basenu przeciwpożarowego na długości ok. 195 mb</t>
  </si>
  <si>
    <t>Gospodarka mieszkaniowa</t>
  </si>
  <si>
    <t xml:space="preserve">Nabycie nieruchomości gruntowej oznaczonej działką nr 30/3, obręb ewidencyjny Grzędzice gmina Stargard Szczeciński w celu regulacji przebiegu drogi Nr 1710Z Lubowo – Grzędzice  - Lipnik  </t>
  </si>
  <si>
    <t>Starostwo Powiatowe w Stargardzie Szczecińskim</t>
  </si>
  <si>
    <t>Działalność usługowa</t>
  </si>
  <si>
    <t>Zakupy środków trwałych dla  Powiatowego Ośrodka Dokumentacji Geodezyjnej i Kartograficznej w Stargardzie Szczecińskim -  skanera formatu A3, klimatyzatora do serwerowni, centrali telefonicznej</t>
  </si>
  <si>
    <t>Powiatowy Ośrodek Dokumentacji Geodezyjnej                                      i Katograficznej w Stargardzie Szczecinskim</t>
  </si>
  <si>
    <t>Starostwa powiatowe</t>
  </si>
  <si>
    <t>Zakupy środków trwałych dla  Starostwa Powiatowego w Stargardzie Szczecińskim - samochodu osobowego</t>
  </si>
  <si>
    <t>Starostwo Powiatowe                               w Stargardzie Szczecińskim</t>
  </si>
  <si>
    <t>Bezpieczeństwo publiczne i ochrona przeciwpożarowa</t>
  </si>
  <si>
    <t>Zakupy środków trwałych dla  Komendy Powiatowej Straży Pożarnej w Stargardzie Szczecińskim - zakup osobowego pożarniczego samochodu operacyjnego</t>
  </si>
  <si>
    <t>Komenda Powiatowa Państwowej Straży Pożarnej w Stargardzie Szczecińskim</t>
  </si>
  <si>
    <t xml:space="preserve">Zakupy środków trwałych dla  Komendy Powiatowej Straży Pożarnej w Stargardzie Szczecińskim - realizacja przedsięwzięcia pn. „Zakup i wymiana sprzętu oraz systemów teleinformatycznych” w ramach „Programu modernizacji Policji, Straży Granicznej, Państwowej Straży Pożarnej i Biura Ochrony Rządu w latach 2007 – 2011”. </t>
  </si>
  <si>
    <t>Oświata i wychowanie</t>
  </si>
  <si>
    <t xml:space="preserve">Modernizacja pomieszczeń Zespołu Szkół Specjalnych - wydzielenie sali do zajęć rehabilitacyjnych z części korytarza </t>
  </si>
  <si>
    <t>Zespół Szkół Specjalnych</t>
  </si>
  <si>
    <t>Zakup środków trwałych dla Centrum Kształcenia Praktycznego w Stargardzie Szczecińskim - zakup samochodu dostawczego</t>
  </si>
  <si>
    <t>Centrum Kształcenia Praktycznego                               w Stargardzie Szczecińskim</t>
  </si>
  <si>
    <t>Modernizacja budynku Zespołu Szkół nr 2 na osiedlu Zachód 15 A w Stargardzie Szczecinskim - etap "Termomodernizacja budynku"</t>
  </si>
  <si>
    <t>Zespół Szkół Nr 2                             w Stargardzie Szczecińskim</t>
  </si>
  <si>
    <t>Pawilon położniczo-ginekologiczny                                  i modernizacja szpitala w Stargardzie Szczecińskim - etap trzeci</t>
  </si>
  <si>
    <t>Starostwo Powiatowe                     w Stargardzie Szczecińskim</t>
  </si>
  <si>
    <t>Pomoc społeczna</t>
  </si>
  <si>
    <t>Nabycie nieruchomości zabudowanej obiektem mieszkalnym oraz adaptacja obiektu na potrzeby Domu Dziecka nr 2 w Stargardzie Szczecńskim  - przystosowanie obiektu do potrzeb standaryzacji wraz z wyposażeniem obiektu</t>
  </si>
  <si>
    <t>Dom Dziecka Nr 2                              w Stargardzie Szczecińskim</t>
  </si>
  <si>
    <t>Wkład partycypacyjny w kosztach budowy "mieszkania rodzinkowego" dla Domu Dziecka                 Nr 2 w Stargardzie Szczecińskim</t>
  </si>
  <si>
    <t>Nabycie mieszkania rodzinkowego na potrzeby standaryzacji Domu Dziecka Nr 2 w Stargardzie Szczecińskim wraz z wyposażeniem obiektu</t>
  </si>
  <si>
    <t>Starostwo Powiatowe                               w Stargardzie Szczecińskim - PCPR</t>
  </si>
  <si>
    <t>Pozostałe zadania w zakresie polityki społecznej</t>
  </si>
  <si>
    <t>Modernizacja budynku Powiatowego Urzędu Pracy w Stargardzie Szczecińskim - Zapewnienie właściwych warunków archiwizowania dokumentów i przechowywania urządzeń kserograficznych</t>
  </si>
  <si>
    <t>Powiatowy Urząd Pracy w Stargardzie Szczecińskim</t>
  </si>
  <si>
    <t>Edukacyjna opieka wychowawcza</t>
  </si>
  <si>
    <t>Modernizacja budynku Bursy Szkolnej w Stargardzie Szczecińskim - Zapewnienie właściwych warunków ochrony przeciwpożarowej zgodnie z zaleceniami pokontrolnymi KP Państwowej Straży Pożarnej w Stargardzie Szczecińskim</t>
  </si>
  <si>
    <t>Bursa Szkolna</t>
  </si>
  <si>
    <t>Razem</t>
  </si>
  <si>
    <t xml:space="preserve"> </t>
  </si>
  <si>
    <t>DOTACJE NA INWESTYCJE</t>
  </si>
  <si>
    <t>Łączne koszty finansowe</t>
  </si>
  <si>
    <t>Budowa nowej siedziby Komendy Powiatowej Policji w Stargardzie Szczecińskim - Etap I - Opracowanie dokumentacji projektowej.</t>
  </si>
  <si>
    <t>Dotacja dla  SP ZZOZ w Stargardzie Szczecińskim na inwestycje i zakupy inwestycyjne</t>
  </si>
  <si>
    <t>OGÓŁEM WYDATKI MAJĄTKOWE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</si>
</sst>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 CE"/>
      <family val="0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0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6" borderId="10" xfId="0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0" xfId="99" applyNumberFormat="1" applyFont="1" applyBorder="1" applyAlignment="1">
      <alignment vertical="center"/>
      <protection/>
    </xf>
    <xf numFmtId="49" fontId="9" fillId="0" borderId="10" xfId="99" applyNumberFormat="1" applyFont="1" applyBorder="1" applyAlignment="1">
      <alignment vertical="center" wrapText="1"/>
      <protection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49" fontId="9" fillId="0" borderId="10" xfId="150" applyNumberFormat="1" applyFont="1" applyBorder="1" applyAlignment="1">
      <alignment horizontal="left" vertical="center" wrapText="1"/>
      <protection/>
    </xf>
    <xf numFmtId="49" fontId="11" fillId="0" borderId="10" xfId="150" applyNumberFormat="1" applyFont="1" applyBorder="1" applyAlignment="1">
      <alignment vertical="center"/>
      <protection/>
    </xf>
    <xf numFmtId="49" fontId="9" fillId="0" borderId="10" xfId="150" applyNumberFormat="1" applyFont="1" applyBorder="1" applyAlignment="1">
      <alignment horizontal="center" vertical="center"/>
      <protection/>
    </xf>
    <xf numFmtId="49" fontId="13" fillId="0" borderId="10" xfId="150" applyNumberFormat="1" applyFont="1" applyFill="1" applyBorder="1" applyAlignment="1">
      <alignment horizontal="left" vertical="center" wrapText="1"/>
      <protection/>
    </xf>
    <xf numFmtId="0" fontId="73" fillId="0" borderId="0" xfId="0" applyFont="1" applyFill="1" applyAlignment="1">
      <alignment/>
    </xf>
    <xf numFmtId="49" fontId="13" fillId="0" borderId="10" xfId="150" applyNumberFormat="1" applyFont="1" applyFill="1" applyBorder="1" applyAlignment="1">
      <alignment vertical="center"/>
      <protection/>
    </xf>
    <xf numFmtId="49" fontId="13" fillId="0" borderId="10" xfId="150" applyNumberFormat="1" applyFont="1" applyFill="1" applyBorder="1" applyAlignment="1">
      <alignment horizontal="center" vertical="center"/>
      <protection/>
    </xf>
    <xf numFmtId="49" fontId="11" fillId="10" borderId="10" xfId="150" applyNumberFormat="1" applyFont="1" applyFill="1" applyBorder="1" applyAlignment="1">
      <alignment horizontal="left" vertical="center" wrapText="1"/>
      <protection/>
    </xf>
    <xf numFmtId="49" fontId="11" fillId="10" borderId="10" xfId="150" applyNumberFormat="1" applyFont="1" applyFill="1" applyBorder="1" applyAlignment="1">
      <alignment horizontal="center" vertical="center"/>
      <protection/>
    </xf>
    <xf numFmtId="3" fontId="11" fillId="10" borderId="10" xfId="150" applyNumberFormat="1" applyFont="1" applyFill="1" applyBorder="1" applyAlignment="1">
      <alignment horizontal="right" vertical="center" wrapText="1"/>
      <protection/>
    </xf>
    <xf numFmtId="3" fontId="13" fillId="0" borderId="10" xfId="150" applyNumberFormat="1" applyFont="1" applyFill="1" applyBorder="1" applyAlignment="1">
      <alignment horizontal="right" vertical="center" wrapText="1"/>
      <protection/>
    </xf>
    <xf numFmtId="49" fontId="9" fillId="0" borderId="10" xfId="150" applyNumberFormat="1" applyFont="1" applyFill="1" applyBorder="1" applyAlignment="1">
      <alignment vertical="center"/>
      <protection/>
    </xf>
    <xf numFmtId="49" fontId="9" fillId="0" borderId="10" xfId="150" applyNumberFormat="1" applyFont="1" applyFill="1" applyBorder="1" applyAlignment="1">
      <alignment horizontal="center" vertical="center"/>
      <protection/>
    </xf>
    <xf numFmtId="49" fontId="9" fillId="0" borderId="10" xfId="150" applyNumberFormat="1" applyFont="1" applyFill="1" applyBorder="1" applyAlignment="1">
      <alignment horizontal="left" vertical="center" wrapText="1"/>
      <protection/>
    </xf>
    <xf numFmtId="3" fontId="9" fillId="0" borderId="10" xfId="150" applyNumberFormat="1" applyFont="1" applyFill="1" applyBorder="1" applyAlignment="1">
      <alignment horizontal="right" vertical="center" wrapText="1"/>
      <protection/>
    </xf>
    <xf numFmtId="3" fontId="10" fillId="0" borderId="10" xfId="0" applyNumberFormat="1" applyFont="1" applyFill="1" applyBorder="1" applyAlignment="1">
      <alignment horizontal="right" vertical="center"/>
    </xf>
    <xf numFmtId="0" fontId="14" fillId="33" borderId="0" xfId="109" applyFont="1" applyFill="1" applyBorder="1" applyAlignment="1">
      <alignment vertical="center"/>
      <protection/>
    </xf>
    <xf numFmtId="0" fontId="8" fillId="0" borderId="0" xfId="109">
      <alignment/>
      <protection/>
    </xf>
    <xf numFmtId="0" fontId="15" fillId="34" borderId="10" xfId="109" applyFont="1" applyFill="1" applyBorder="1" applyAlignment="1">
      <alignment horizontal="center" vertical="center" wrapText="1"/>
      <protection/>
    </xf>
    <xf numFmtId="0" fontId="16" fillId="0" borderId="10" xfId="109" applyFont="1" applyBorder="1" applyAlignment="1">
      <alignment horizontal="center" vertical="center"/>
      <protection/>
    </xf>
    <xf numFmtId="0" fontId="17" fillId="0" borderId="10" xfId="109" applyFont="1" applyBorder="1" applyAlignment="1">
      <alignment horizontal="center" vertical="center"/>
      <protection/>
    </xf>
    <xf numFmtId="0" fontId="18" fillId="0" borderId="0" xfId="109" applyFont="1">
      <alignment/>
      <protection/>
    </xf>
    <xf numFmtId="0" fontId="11" fillId="10" borderId="10" xfId="109" applyFont="1" applyFill="1" applyBorder="1" applyAlignment="1">
      <alignment horizontal="center" vertical="center"/>
      <protection/>
    </xf>
    <xf numFmtId="3" fontId="11" fillId="10" borderId="10" xfId="109" applyNumberFormat="1" applyFont="1" applyFill="1" applyBorder="1" applyAlignment="1">
      <alignment horizontal="right" vertical="center"/>
      <protection/>
    </xf>
    <xf numFmtId="3" fontId="19" fillId="10" borderId="10" xfId="109" applyNumberFormat="1" applyFont="1" applyFill="1" applyBorder="1" applyAlignment="1">
      <alignment horizontal="center" vertical="center"/>
      <protection/>
    </xf>
    <xf numFmtId="0" fontId="9" fillId="35" borderId="10" xfId="109" applyFont="1" applyFill="1" applyBorder="1" applyAlignment="1">
      <alignment horizontal="center" vertical="center" wrapText="1"/>
      <protection/>
    </xf>
    <xf numFmtId="0" fontId="9" fillId="35" borderId="10" xfId="109" applyFont="1" applyFill="1" applyBorder="1" applyAlignment="1">
      <alignment vertical="center" wrapText="1"/>
      <protection/>
    </xf>
    <xf numFmtId="3" fontId="9" fillId="35" borderId="10" xfId="109" applyNumberFormat="1" applyFont="1" applyFill="1" applyBorder="1" applyAlignment="1">
      <alignment vertical="center" wrapText="1"/>
      <protection/>
    </xf>
    <xf numFmtId="0" fontId="15" fillId="35" borderId="10" xfId="109" applyFont="1" applyFill="1" applyBorder="1" applyAlignment="1">
      <alignment horizontal="left" vertical="center" wrapText="1"/>
      <protection/>
    </xf>
    <xf numFmtId="0" fontId="9" fillId="0" borderId="10" xfId="109" applyFont="1" applyFill="1" applyBorder="1" applyAlignment="1">
      <alignment horizontal="center" vertical="center" wrapText="1"/>
      <protection/>
    </xf>
    <xf numFmtId="0" fontId="9" fillId="0" borderId="10" xfId="109" applyFont="1" applyFill="1" applyBorder="1" applyAlignment="1">
      <alignment vertical="center" wrapText="1"/>
      <protection/>
    </xf>
    <xf numFmtId="3" fontId="9" fillId="0" borderId="10" xfId="109" applyNumberFormat="1" applyFont="1" applyFill="1" applyBorder="1" applyAlignment="1">
      <alignment vertical="center" wrapText="1"/>
      <protection/>
    </xf>
    <xf numFmtId="3" fontId="9" fillId="0" borderId="10" xfId="109" applyNumberFormat="1" applyFont="1" applyFill="1" applyBorder="1" applyAlignment="1">
      <alignment horizontal="right" vertical="center" wrapText="1"/>
      <protection/>
    </xf>
    <xf numFmtId="3" fontId="9" fillId="35" borderId="10" xfId="109" applyNumberFormat="1" applyFont="1" applyFill="1" applyBorder="1" applyAlignment="1">
      <alignment horizontal="right" vertical="center" wrapText="1"/>
      <protection/>
    </xf>
    <xf numFmtId="0" fontId="13" fillId="35" borderId="10" xfId="109" applyFont="1" applyFill="1" applyBorder="1" applyAlignment="1">
      <alignment horizontal="center" vertical="center" wrapText="1"/>
      <protection/>
    </xf>
    <xf numFmtId="0" fontId="13" fillId="35" borderId="10" xfId="109" applyFont="1" applyFill="1" applyBorder="1" applyAlignment="1">
      <alignment vertical="center" wrapText="1"/>
      <protection/>
    </xf>
    <xf numFmtId="3" fontId="13" fillId="35" borderId="10" xfId="109" applyNumberFormat="1" applyFont="1" applyFill="1" applyBorder="1" applyAlignment="1">
      <alignment vertical="center" wrapText="1"/>
      <protection/>
    </xf>
    <xf numFmtId="0" fontId="21" fillId="0" borderId="0" xfId="109" applyFont="1">
      <alignment/>
      <protection/>
    </xf>
    <xf numFmtId="0" fontId="20" fillId="0" borderId="10" xfId="109" applyFont="1" applyFill="1" applyBorder="1" applyAlignment="1">
      <alignment horizontal="left" vertical="center" wrapText="1"/>
      <protection/>
    </xf>
    <xf numFmtId="0" fontId="22" fillId="35" borderId="10" xfId="109" applyFont="1" applyFill="1" applyBorder="1" applyAlignment="1">
      <alignment horizontal="center" vertical="center" wrapText="1"/>
      <protection/>
    </xf>
    <xf numFmtId="0" fontId="15" fillId="0" borderId="10" xfId="109" applyFont="1" applyFill="1" applyBorder="1" applyAlignment="1">
      <alignment horizontal="left" vertical="center" wrapText="1"/>
      <protection/>
    </xf>
    <xf numFmtId="0" fontId="13" fillId="0" borderId="10" xfId="109" applyFont="1" applyBorder="1" applyAlignment="1">
      <alignment horizontal="center" vertical="center" wrapText="1"/>
      <protection/>
    </xf>
    <xf numFmtId="0" fontId="9" fillId="0" borderId="10" xfId="109" applyFont="1" applyBorder="1" applyAlignment="1">
      <alignment horizontal="center" vertical="center" wrapText="1"/>
      <protection/>
    </xf>
    <xf numFmtId="3" fontId="9" fillId="0" borderId="10" xfId="109" applyNumberFormat="1" applyFont="1" applyBorder="1" applyAlignment="1">
      <alignment vertical="center" wrapText="1"/>
      <protection/>
    </xf>
    <xf numFmtId="3" fontId="9" fillId="0" borderId="10" xfId="109" applyNumberFormat="1" applyFont="1" applyBorder="1" applyAlignment="1">
      <alignment horizontal="right" vertical="center" wrapText="1"/>
      <protection/>
    </xf>
    <xf numFmtId="0" fontId="9" fillId="3" borderId="10" xfId="109" applyFont="1" applyFill="1" applyBorder="1" applyAlignment="1">
      <alignment horizontal="center" vertical="center" wrapText="1"/>
      <protection/>
    </xf>
    <xf numFmtId="0" fontId="9" fillId="3" borderId="10" xfId="109" applyFont="1" applyFill="1" applyBorder="1" applyAlignment="1">
      <alignment vertical="center" wrapText="1"/>
      <protection/>
    </xf>
    <xf numFmtId="3" fontId="9" fillId="3" borderId="10" xfId="109" applyNumberFormat="1" applyFont="1" applyFill="1" applyBorder="1" applyAlignment="1">
      <alignment vertical="center" wrapText="1"/>
      <protection/>
    </xf>
    <xf numFmtId="0" fontId="11" fillId="2" borderId="10" xfId="109" applyFont="1" applyFill="1" applyBorder="1" applyAlignment="1">
      <alignment vertical="center" wrapText="1"/>
      <protection/>
    </xf>
    <xf numFmtId="3" fontId="11" fillId="2" borderId="10" xfId="109" applyNumberFormat="1" applyFont="1" applyFill="1" applyBorder="1" applyAlignment="1">
      <alignment vertical="center" wrapText="1"/>
      <protection/>
    </xf>
    <xf numFmtId="3" fontId="11" fillId="2" borderId="10" xfId="109" applyNumberFormat="1" applyFont="1" applyFill="1" applyBorder="1" applyAlignment="1">
      <alignment horizontal="right" vertical="center" wrapText="1"/>
      <protection/>
    </xf>
    <xf numFmtId="0" fontId="11" fillId="10" borderId="10" xfId="109" applyFont="1" applyFill="1" applyBorder="1" applyAlignment="1">
      <alignment horizontal="center" vertical="center" wrapText="1"/>
      <protection/>
    </xf>
    <xf numFmtId="0" fontId="11" fillId="10" borderId="10" xfId="109" applyFont="1" applyFill="1" applyBorder="1" applyAlignment="1">
      <alignment vertical="center" wrapText="1"/>
      <protection/>
    </xf>
    <xf numFmtId="3" fontId="11" fillId="10" borderId="10" xfId="109" applyNumberFormat="1" applyFont="1" applyFill="1" applyBorder="1" applyAlignment="1">
      <alignment vertical="center" wrapText="1"/>
      <protection/>
    </xf>
    <xf numFmtId="0" fontId="19" fillId="10" borderId="10" xfId="109" applyFont="1" applyFill="1" applyBorder="1" applyAlignment="1">
      <alignment vertical="center" wrapText="1"/>
      <protection/>
    </xf>
    <xf numFmtId="0" fontId="13" fillId="0" borderId="0" xfId="98" applyFont="1" applyAlignment="1">
      <alignment horizontal="justify"/>
      <protection/>
    </xf>
    <xf numFmtId="0" fontId="20" fillId="33" borderId="10" xfId="109" applyFont="1" applyFill="1" applyBorder="1" applyAlignment="1">
      <alignment vertical="center" wrapText="1"/>
      <protection/>
    </xf>
    <xf numFmtId="0" fontId="15" fillId="33" borderId="10" xfId="109" applyFont="1" applyFill="1" applyBorder="1" applyAlignment="1">
      <alignment vertical="center" wrapText="1"/>
      <protection/>
    </xf>
    <xf numFmtId="0" fontId="23" fillId="0" borderId="0" xfId="109" applyFont="1">
      <alignment/>
      <protection/>
    </xf>
    <xf numFmtId="0" fontId="22" fillId="10" borderId="10" xfId="109" applyFont="1" applyFill="1" applyBorder="1" applyAlignment="1">
      <alignment horizontal="center" vertical="center" wrapText="1"/>
      <protection/>
    </xf>
    <xf numFmtId="0" fontId="22" fillId="10" borderId="10" xfId="109" applyFont="1" applyFill="1" applyBorder="1" applyAlignment="1">
      <alignment vertical="center" wrapText="1"/>
      <protection/>
    </xf>
    <xf numFmtId="3" fontId="22" fillId="10" borderId="10" xfId="109" applyNumberFormat="1" applyFont="1" applyFill="1" applyBorder="1" applyAlignment="1">
      <alignment vertical="center" wrapText="1"/>
      <protection/>
    </xf>
    <xf numFmtId="0" fontId="24" fillId="10" borderId="10" xfId="109" applyFont="1" applyFill="1" applyBorder="1" applyAlignment="1">
      <alignment vertical="center" wrapText="1"/>
      <protection/>
    </xf>
    <xf numFmtId="0" fontId="15" fillId="35" borderId="10" xfId="109" applyFont="1" applyFill="1" applyBorder="1" applyAlignment="1">
      <alignment vertical="center" wrapText="1"/>
      <protection/>
    </xf>
    <xf numFmtId="0" fontId="8" fillId="0" borderId="0" xfId="109" applyFont="1">
      <alignment/>
      <protection/>
    </xf>
    <xf numFmtId="0" fontId="9" fillId="0" borderId="10" xfId="109" applyNumberFormat="1" applyFont="1" applyFill="1" applyBorder="1" applyAlignment="1">
      <alignment horizontal="left" vertical="center" wrapText="1"/>
      <protection/>
    </xf>
    <xf numFmtId="0" fontId="15" fillId="0" borderId="10" xfId="109" applyFont="1" applyFill="1" applyBorder="1" applyAlignment="1">
      <alignment vertical="center" wrapText="1"/>
      <protection/>
    </xf>
    <xf numFmtId="3" fontId="24" fillId="0" borderId="10" xfId="109" applyNumberFormat="1" applyFont="1" applyFill="1" applyBorder="1" applyAlignment="1">
      <alignment vertical="center" wrapText="1"/>
      <protection/>
    </xf>
    <xf numFmtId="0" fontId="9" fillId="0" borderId="10" xfId="109" applyFont="1" applyFill="1" applyBorder="1" applyAlignment="1">
      <alignment horizontal="center" vertical="center"/>
      <protection/>
    </xf>
    <xf numFmtId="0" fontId="16" fillId="33" borderId="10" xfId="109" applyFont="1" applyFill="1" applyBorder="1" applyAlignment="1">
      <alignment horizontal="center" vertical="center" wrapText="1"/>
      <protection/>
    </xf>
    <xf numFmtId="0" fontId="9" fillId="0" borderId="11" xfId="145" applyFont="1" applyBorder="1" applyAlignment="1">
      <alignment vertical="center" wrapText="1"/>
      <protection/>
    </xf>
    <xf numFmtId="3" fontId="8" fillId="0" borderId="10" xfId="109" applyNumberFormat="1" applyFont="1" applyBorder="1" applyAlignment="1">
      <alignment vertical="center"/>
      <protection/>
    </xf>
    <xf numFmtId="3" fontId="16" fillId="35" borderId="10" xfId="109" applyNumberFormat="1" applyFont="1" applyFill="1" applyBorder="1" applyAlignment="1">
      <alignment vertical="center" wrapText="1"/>
      <protection/>
    </xf>
    <xf numFmtId="0" fontId="9" fillId="0" borderId="10" xfId="99" applyFont="1" applyFill="1" applyBorder="1" applyAlignment="1">
      <alignment horizontal="left" vertical="center" wrapText="1"/>
      <protection/>
    </xf>
    <xf numFmtId="3" fontId="8" fillId="0" borderId="10" xfId="109" applyNumberFormat="1" applyFont="1" applyFill="1" applyBorder="1" applyAlignment="1">
      <alignment vertical="center"/>
      <protection/>
    </xf>
    <xf numFmtId="3" fontId="16" fillId="0" borderId="10" xfId="109" applyNumberFormat="1" applyFont="1" applyFill="1" applyBorder="1" applyAlignment="1">
      <alignment vertical="center" wrapText="1"/>
      <protection/>
    </xf>
    <xf numFmtId="3" fontId="27" fillId="36" borderId="10" xfId="109" applyNumberFormat="1" applyFont="1" applyFill="1" applyBorder="1" applyAlignment="1">
      <alignment vertical="center"/>
      <protection/>
    </xf>
    <xf numFmtId="0" fontId="8" fillId="0" borderId="10" xfId="109" applyBorder="1">
      <alignment/>
      <protection/>
    </xf>
    <xf numFmtId="3" fontId="28" fillId="37" borderId="10" xfId="109" applyNumberFormat="1" applyFont="1" applyFill="1" applyBorder="1" applyAlignment="1">
      <alignment vertical="center"/>
      <protection/>
    </xf>
    <xf numFmtId="0" fontId="28" fillId="37" borderId="10" xfId="109" applyFont="1" applyFill="1" applyBorder="1" applyAlignment="1">
      <alignment vertical="center"/>
      <protection/>
    </xf>
    <xf numFmtId="0" fontId="8" fillId="0" borderId="0" xfId="109" applyFill="1">
      <alignment/>
      <protection/>
    </xf>
    <xf numFmtId="0" fontId="22" fillId="37" borderId="10" xfId="109" applyFont="1" applyFill="1" applyBorder="1" applyAlignment="1">
      <alignment horizontal="center" vertical="center" wrapText="1"/>
      <protection/>
    </xf>
    <xf numFmtId="0" fontId="22" fillId="37" borderId="10" xfId="109" applyFont="1" applyFill="1" applyBorder="1" applyAlignment="1">
      <alignment vertical="center" wrapText="1"/>
      <protection/>
    </xf>
    <xf numFmtId="3" fontId="22" fillId="37" borderId="10" xfId="109" applyNumberFormat="1" applyFont="1" applyFill="1" applyBorder="1" applyAlignment="1">
      <alignment vertical="center" wrapText="1"/>
      <protection/>
    </xf>
    <xf numFmtId="3" fontId="22" fillId="37" borderId="10" xfId="109" applyNumberFormat="1" applyFont="1" applyFill="1" applyBorder="1" applyAlignment="1">
      <alignment horizontal="right" vertical="center" wrapText="1"/>
      <protection/>
    </xf>
    <xf numFmtId="0" fontId="29" fillId="37" borderId="10" xfId="109" applyFont="1" applyFill="1" applyBorder="1" applyAlignment="1">
      <alignment horizontal="left" vertical="center" wrapText="1"/>
      <protection/>
    </xf>
    <xf numFmtId="3" fontId="72" fillId="0" borderId="12" xfId="0" applyNumberFormat="1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34" borderId="10" xfId="109" applyFont="1" applyFill="1" applyBorder="1" applyAlignment="1">
      <alignment horizontal="center" vertical="center" wrapText="1"/>
      <protection/>
    </xf>
    <xf numFmtId="0" fontId="14" fillId="0" borderId="10" xfId="109" applyFont="1" applyBorder="1" applyAlignment="1">
      <alignment horizontal="center" vertical="center"/>
      <protection/>
    </xf>
    <xf numFmtId="0" fontId="24" fillId="0" borderId="10" xfId="109" applyFont="1" applyFill="1" applyBorder="1" applyAlignment="1">
      <alignment horizontal="right" vertical="center" wrapText="1"/>
      <protection/>
    </xf>
    <xf numFmtId="0" fontId="25" fillId="0" borderId="10" xfId="109" applyFont="1" applyBorder="1" applyAlignment="1">
      <alignment horizontal="center" vertical="center"/>
      <protection/>
    </xf>
    <xf numFmtId="0" fontId="19" fillId="0" borderId="10" xfId="109" applyFont="1" applyBorder="1" applyAlignment="1">
      <alignment horizontal="center" vertical="center"/>
      <protection/>
    </xf>
    <xf numFmtId="0" fontId="15" fillId="34" borderId="10" xfId="109" applyFont="1" applyFill="1" applyBorder="1" applyAlignment="1">
      <alignment horizontal="center" vertical="center"/>
      <protection/>
    </xf>
    <xf numFmtId="0" fontId="26" fillId="36" borderId="10" xfId="109" applyFont="1" applyFill="1" applyBorder="1" applyAlignment="1">
      <alignment horizontal="center" vertical="center"/>
      <protection/>
    </xf>
    <xf numFmtId="0" fontId="28" fillId="37" borderId="10" xfId="109" applyFont="1" applyFill="1" applyBorder="1" applyAlignment="1">
      <alignment horizontal="right" vertical="center"/>
      <protection/>
    </xf>
    <xf numFmtId="0" fontId="14" fillId="4" borderId="12" xfId="109" applyFont="1" applyFill="1" applyBorder="1" applyAlignment="1">
      <alignment horizontal="center" vertical="center"/>
      <protection/>
    </xf>
    <xf numFmtId="0" fontId="14" fillId="4" borderId="14" xfId="109" applyFont="1" applyFill="1" applyBorder="1" applyAlignment="1">
      <alignment horizontal="center" vertical="center"/>
      <protection/>
    </xf>
    <xf numFmtId="0" fontId="14" fillId="4" borderId="13" xfId="109" applyFont="1" applyFill="1" applyBorder="1" applyAlignment="1">
      <alignment horizontal="center" vertical="center"/>
      <protection/>
    </xf>
    <xf numFmtId="0" fontId="14" fillId="33" borderId="0" xfId="109" applyFont="1" applyFill="1" applyBorder="1" applyAlignment="1">
      <alignment horizontal="center" vertical="center"/>
      <protection/>
    </xf>
    <xf numFmtId="3" fontId="28" fillId="3" borderId="12" xfId="109" applyNumberFormat="1" applyFont="1" applyFill="1" applyBorder="1" applyAlignment="1">
      <alignment horizontal="center" vertical="center"/>
      <protection/>
    </xf>
    <xf numFmtId="0" fontId="28" fillId="3" borderId="13" xfId="109" applyFont="1" applyFill="1" applyBorder="1" applyAlignment="1">
      <alignment horizontal="center" vertical="center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E47" sqref="E47:J47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9" t="s">
        <v>29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140" t="s">
        <v>1</v>
      </c>
      <c r="B4" s="140" t="s">
        <v>2</v>
      </c>
      <c r="C4" s="140" t="s">
        <v>3</v>
      </c>
      <c r="D4" s="140" t="s">
        <v>4</v>
      </c>
      <c r="E4" s="141" t="s">
        <v>5</v>
      </c>
      <c r="F4" s="141"/>
      <c r="G4" s="141" t="s">
        <v>6</v>
      </c>
      <c r="H4" s="141"/>
      <c r="I4" s="141" t="s">
        <v>7</v>
      </c>
      <c r="J4" s="141"/>
    </row>
    <row r="5" spans="1:10" ht="21" customHeight="1">
      <c r="A5" s="140"/>
      <c r="B5" s="140"/>
      <c r="C5" s="140"/>
      <c r="D5" s="140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3.25" customHeight="1">
      <c r="A6" s="51" t="s">
        <v>30</v>
      </c>
      <c r="B6" s="51"/>
      <c r="C6" s="51"/>
      <c r="D6" s="50" t="s">
        <v>31</v>
      </c>
      <c r="E6" s="52">
        <f aca="true" t="shared" si="0" ref="E6:J6">E7</f>
        <v>0</v>
      </c>
      <c r="F6" s="52">
        <f t="shared" si="0"/>
        <v>0</v>
      </c>
      <c r="G6" s="52">
        <f t="shared" si="0"/>
        <v>37700</v>
      </c>
      <c r="H6" s="52">
        <f t="shared" si="0"/>
        <v>37700</v>
      </c>
      <c r="I6" s="52">
        <f t="shared" si="0"/>
        <v>0</v>
      </c>
      <c r="J6" s="52">
        <f t="shared" si="0"/>
        <v>0</v>
      </c>
    </row>
    <row r="7" spans="1:10" s="47" customFormat="1" ht="23.25" customHeight="1">
      <c r="A7" s="48"/>
      <c r="B7" s="49" t="s">
        <v>32</v>
      </c>
      <c r="C7" s="49"/>
      <c r="D7" s="46" t="s">
        <v>33</v>
      </c>
      <c r="E7" s="53">
        <f aca="true" t="shared" si="1" ref="E7:J7">SUM(E8:E15)</f>
        <v>0</v>
      </c>
      <c r="F7" s="53">
        <f t="shared" si="1"/>
        <v>0</v>
      </c>
      <c r="G7" s="53">
        <f t="shared" si="1"/>
        <v>37700</v>
      </c>
      <c r="H7" s="53">
        <f t="shared" si="1"/>
        <v>37700</v>
      </c>
      <c r="I7" s="53">
        <f t="shared" si="1"/>
        <v>0</v>
      </c>
      <c r="J7" s="53">
        <f t="shared" si="1"/>
        <v>0</v>
      </c>
    </row>
    <row r="8" spans="1:10" s="36" customFormat="1" ht="19.5" customHeight="1">
      <c r="A8" s="54"/>
      <c r="B8" s="55"/>
      <c r="C8" s="55" t="s">
        <v>34</v>
      </c>
      <c r="D8" s="56" t="s">
        <v>41</v>
      </c>
      <c r="E8" s="57">
        <v>0</v>
      </c>
      <c r="F8" s="57">
        <v>0</v>
      </c>
      <c r="G8" s="57">
        <v>17500</v>
      </c>
      <c r="H8" s="57">
        <v>0</v>
      </c>
      <c r="I8" s="57">
        <v>0</v>
      </c>
      <c r="J8" s="57">
        <v>0</v>
      </c>
    </row>
    <row r="9" spans="1:10" s="36" customFormat="1" ht="19.5" customHeight="1">
      <c r="A9" s="54"/>
      <c r="B9" s="55"/>
      <c r="C9" s="55" t="s">
        <v>35</v>
      </c>
      <c r="D9" s="56" t="s">
        <v>42</v>
      </c>
      <c r="E9" s="57">
        <v>0</v>
      </c>
      <c r="F9" s="57">
        <v>0</v>
      </c>
      <c r="G9" s="57">
        <v>0</v>
      </c>
      <c r="H9" s="57">
        <v>1850</v>
      </c>
      <c r="I9" s="57">
        <v>0</v>
      </c>
      <c r="J9" s="57">
        <v>0</v>
      </c>
    </row>
    <row r="10" spans="1:10" s="36" customFormat="1" ht="19.5" customHeight="1">
      <c r="A10" s="54"/>
      <c r="B10" s="55"/>
      <c r="C10" s="55" t="s">
        <v>36</v>
      </c>
      <c r="D10" s="56" t="s">
        <v>43</v>
      </c>
      <c r="E10" s="57">
        <v>0</v>
      </c>
      <c r="F10" s="57">
        <v>0</v>
      </c>
      <c r="G10" s="57">
        <v>10200</v>
      </c>
      <c r="H10" s="57">
        <v>0</v>
      </c>
      <c r="I10" s="57">
        <v>0</v>
      </c>
      <c r="J10" s="57">
        <v>0</v>
      </c>
    </row>
    <row r="11" spans="1:10" s="36" customFormat="1" ht="19.5" customHeight="1">
      <c r="A11" s="54"/>
      <c r="B11" s="55"/>
      <c r="C11" s="55" t="s">
        <v>37</v>
      </c>
      <c r="D11" s="56" t="s">
        <v>44</v>
      </c>
      <c r="E11" s="57">
        <v>0</v>
      </c>
      <c r="F11" s="57">
        <v>0</v>
      </c>
      <c r="G11" s="57">
        <v>0</v>
      </c>
      <c r="H11" s="57">
        <v>950</v>
      </c>
      <c r="I11" s="57">
        <v>0</v>
      </c>
      <c r="J11" s="57">
        <v>0</v>
      </c>
    </row>
    <row r="12" spans="1:10" s="36" customFormat="1" ht="19.5" customHeight="1">
      <c r="A12" s="54"/>
      <c r="B12" s="55"/>
      <c r="C12" s="55" t="s">
        <v>38</v>
      </c>
      <c r="D12" s="56" t="s">
        <v>45</v>
      </c>
      <c r="E12" s="57">
        <v>0</v>
      </c>
      <c r="F12" s="57">
        <v>0</v>
      </c>
      <c r="G12" s="57">
        <v>0</v>
      </c>
      <c r="H12" s="57">
        <v>17500</v>
      </c>
      <c r="I12" s="57">
        <v>0</v>
      </c>
      <c r="J12" s="57">
        <v>0</v>
      </c>
    </row>
    <row r="13" spans="1:10" ht="19.5" customHeight="1">
      <c r="A13" s="44"/>
      <c r="B13" s="45"/>
      <c r="C13" s="45" t="s">
        <v>39</v>
      </c>
      <c r="D13" s="43" t="s">
        <v>46</v>
      </c>
      <c r="E13" s="57">
        <v>0</v>
      </c>
      <c r="F13" s="57">
        <v>0</v>
      </c>
      <c r="G13" s="57">
        <v>0</v>
      </c>
      <c r="H13" s="57">
        <v>7000</v>
      </c>
      <c r="I13" s="57">
        <v>0</v>
      </c>
      <c r="J13" s="57">
        <v>0</v>
      </c>
    </row>
    <row r="14" spans="1:10" ht="19.5" customHeight="1">
      <c r="A14" s="44"/>
      <c r="B14" s="45"/>
      <c r="C14" s="45" t="s">
        <v>40</v>
      </c>
      <c r="D14" s="43" t="s">
        <v>47</v>
      </c>
      <c r="E14" s="57">
        <v>0</v>
      </c>
      <c r="F14" s="57">
        <v>0</v>
      </c>
      <c r="G14" s="57">
        <v>0</v>
      </c>
      <c r="H14" s="57">
        <v>400</v>
      </c>
      <c r="I14" s="57">
        <v>0</v>
      </c>
      <c r="J14" s="57">
        <v>0</v>
      </c>
    </row>
    <row r="15" spans="1:10" ht="19.5" customHeight="1">
      <c r="A15" s="44"/>
      <c r="B15" s="45"/>
      <c r="C15" s="45" t="s">
        <v>59</v>
      </c>
      <c r="D15" s="43" t="s">
        <v>60</v>
      </c>
      <c r="E15" s="57">
        <v>0</v>
      </c>
      <c r="F15" s="57">
        <v>0</v>
      </c>
      <c r="G15" s="57">
        <v>10000</v>
      </c>
      <c r="H15" s="57">
        <v>10000</v>
      </c>
      <c r="I15" s="57">
        <v>0</v>
      </c>
      <c r="J15" s="57">
        <v>0</v>
      </c>
    </row>
    <row r="16" spans="1:10" ht="22.5" customHeight="1">
      <c r="A16" s="51" t="s">
        <v>27</v>
      </c>
      <c r="B16" s="51"/>
      <c r="C16" s="51"/>
      <c r="D16" s="50" t="s">
        <v>28</v>
      </c>
      <c r="E16" s="52">
        <f aca="true" t="shared" si="2" ref="E16:J16">E17</f>
        <v>0</v>
      </c>
      <c r="F16" s="52">
        <f t="shared" si="2"/>
        <v>0</v>
      </c>
      <c r="G16" s="52">
        <f t="shared" si="2"/>
        <v>50000</v>
      </c>
      <c r="H16" s="52">
        <f t="shared" si="2"/>
        <v>50000</v>
      </c>
      <c r="I16" s="52">
        <f t="shared" si="2"/>
        <v>0</v>
      </c>
      <c r="J16" s="52">
        <f t="shared" si="2"/>
        <v>0</v>
      </c>
    </row>
    <row r="17" spans="1:10" s="47" customFormat="1" ht="25.5" customHeight="1">
      <c r="A17" s="48"/>
      <c r="B17" s="49" t="s">
        <v>48</v>
      </c>
      <c r="C17" s="49"/>
      <c r="D17" s="46" t="s">
        <v>49</v>
      </c>
      <c r="E17" s="53">
        <f aca="true" t="shared" si="3" ref="E17:J17">SUM(E18:E20)</f>
        <v>0</v>
      </c>
      <c r="F17" s="53">
        <f t="shared" si="3"/>
        <v>0</v>
      </c>
      <c r="G17" s="53">
        <f t="shared" si="3"/>
        <v>50000</v>
      </c>
      <c r="H17" s="53">
        <f t="shared" si="3"/>
        <v>50000</v>
      </c>
      <c r="I17" s="53">
        <f t="shared" si="3"/>
        <v>0</v>
      </c>
      <c r="J17" s="53">
        <f t="shared" si="3"/>
        <v>0</v>
      </c>
    </row>
    <row r="18" spans="1:10" s="36" customFormat="1" ht="19.5" customHeight="1">
      <c r="A18" s="54"/>
      <c r="B18" s="55"/>
      <c r="C18" s="55" t="s">
        <v>39</v>
      </c>
      <c r="D18" s="43" t="s">
        <v>46</v>
      </c>
      <c r="E18" s="57">
        <v>0</v>
      </c>
      <c r="F18" s="57">
        <v>0</v>
      </c>
      <c r="G18" s="57">
        <v>48300</v>
      </c>
      <c r="H18" s="57">
        <v>50000</v>
      </c>
      <c r="I18" s="57">
        <v>0</v>
      </c>
      <c r="J18" s="57">
        <v>0</v>
      </c>
    </row>
    <row r="19" spans="1:10" s="36" customFormat="1" ht="19.5" customHeight="1">
      <c r="A19" s="54"/>
      <c r="B19" s="55"/>
      <c r="C19" s="55" t="s">
        <v>50</v>
      </c>
      <c r="D19" s="56" t="s">
        <v>52</v>
      </c>
      <c r="E19" s="57">
        <v>0</v>
      </c>
      <c r="F19" s="57">
        <v>0</v>
      </c>
      <c r="G19" s="57">
        <v>1000</v>
      </c>
      <c r="H19" s="57">
        <v>0</v>
      </c>
      <c r="I19" s="57">
        <v>0</v>
      </c>
      <c r="J19" s="57">
        <v>0</v>
      </c>
    </row>
    <row r="20" spans="1:10" s="36" customFormat="1" ht="19.5" customHeight="1">
      <c r="A20" s="54"/>
      <c r="B20" s="55"/>
      <c r="C20" s="55" t="s">
        <v>51</v>
      </c>
      <c r="D20" s="56" t="s">
        <v>53</v>
      </c>
      <c r="E20" s="57">
        <v>0</v>
      </c>
      <c r="F20" s="57">
        <v>0</v>
      </c>
      <c r="G20" s="57">
        <v>700</v>
      </c>
      <c r="H20" s="57">
        <v>0</v>
      </c>
      <c r="I20" s="57">
        <v>0</v>
      </c>
      <c r="J20" s="57">
        <v>0</v>
      </c>
    </row>
    <row r="21" spans="1:10" ht="18.75" customHeight="1">
      <c r="A21" s="131" t="s">
        <v>10</v>
      </c>
      <c r="B21" s="132"/>
      <c r="C21" s="132"/>
      <c r="D21" s="133"/>
      <c r="E21" s="34">
        <f aca="true" t="shared" si="4" ref="E21:J21">E6+E16</f>
        <v>0</v>
      </c>
      <c r="F21" s="34">
        <f t="shared" si="4"/>
        <v>0</v>
      </c>
      <c r="G21" s="34">
        <f t="shared" si="4"/>
        <v>87700</v>
      </c>
      <c r="H21" s="34">
        <f t="shared" si="4"/>
        <v>87700</v>
      </c>
      <c r="I21" s="34">
        <f t="shared" si="4"/>
        <v>0</v>
      </c>
      <c r="J21" s="34">
        <f t="shared" si="4"/>
        <v>0</v>
      </c>
    </row>
    <row r="22" spans="1:10" ht="15.75" customHeight="1">
      <c r="A22" s="134" t="s">
        <v>12</v>
      </c>
      <c r="B22" s="135"/>
      <c r="C22" s="135"/>
      <c r="D22" s="135"/>
      <c r="E22" s="136">
        <f>F21-E21</f>
        <v>0</v>
      </c>
      <c r="F22" s="137"/>
      <c r="G22" s="136">
        <f>H21-G21</f>
        <v>0</v>
      </c>
      <c r="H22" s="137"/>
      <c r="I22" s="136">
        <f>J21-I21</f>
        <v>0</v>
      </c>
      <c r="J22" s="137"/>
    </row>
    <row r="23" spans="1:10" ht="12.75" customHeight="1">
      <c r="A23" s="1"/>
      <c r="B23" s="1"/>
      <c r="C23" s="21"/>
      <c r="D23" s="1"/>
      <c r="E23" s="17"/>
      <c r="F23" s="17"/>
      <c r="G23" s="17"/>
      <c r="H23" s="17"/>
      <c r="I23" s="17"/>
      <c r="J23" s="17"/>
    </row>
    <row r="24" spans="1:10" ht="15" customHeight="1">
      <c r="A24" s="5"/>
      <c r="B24" s="6"/>
      <c r="C24" s="22"/>
      <c r="D24" s="7" t="s">
        <v>26</v>
      </c>
      <c r="E24" s="18"/>
      <c r="F24" s="18"/>
      <c r="G24" s="18"/>
      <c r="H24" s="18"/>
      <c r="I24" s="18"/>
      <c r="J24" s="18"/>
    </row>
    <row r="25" spans="1:10" s="36" customFormat="1" ht="15" customHeight="1">
      <c r="A25" s="35"/>
      <c r="B25" s="31"/>
      <c r="C25" s="29"/>
      <c r="D25" s="39">
        <v>4010</v>
      </c>
      <c r="E25" s="40">
        <f aca="true" t="shared" si="5" ref="E25:J29">E8</f>
        <v>0</v>
      </c>
      <c r="F25" s="40">
        <f t="shared" si="5"/>
        <v>0</v>
      </c>
      <c r="G25" s="40">
        <f t="shared" si="5"/>
        <v>17500</v>
      </c>
      <c r="H25" s="40">
        <f t="shared" si="5"/>
        <v>0</v>
      </c>
      <c r="I25" s="40">
        <f t="shared" si="5"/>
        <v>0</v>
      </c>
      <c r="J25" s="40">
        <f t="shared" si="5"/>
        <v>0</v>
      </c>
    </row>
    <row r="26" spans="1:10" s="36" customFormat="1" ht="15" customHeight="1">
      <c r="A26" s="35"/>
      <c r="B26" s="31"/>
      <c r="C26" s="29"/>
      <c r="D26" s="39">
        <v>4040</v>
      </c>
      <c r="E26" s="40">
        <f t="shared" si="5"/>
        <v>0</v>
      </c>
      <c r="F26" s="40">
        <f t="shared" si="5"/>
        <v>0</v>
      </c>
      <c r="G26" s="40">
        <f t="shared" si="5"/>
        <v>0</v>
      </c>
      <c r="H26" s="40">
        <f t="shared" si="5"/>
        <v>1850</v>
      </c>
      <c r="I26" s="40">
        <f t="shared" si="5"/>
        <v>0</v>
      </c>
      <c r="J26" s="40">
        <f t="shared" si="5"/>
        <v>0</v>
      </c>
    </row>
    <row r="27" spans="1:10" s="36" customFormat="1" ht="15" customHeight="1">
      <c r="A27" s="35"/>
      <c r="B27" s="31"/>
      <c r="C27" s="29"/>
      <c r="D27" s="39">
        <v>4170</v>
      </c>
      <c r="E27" s="40">
        <f t="shared" si="5"/>
        <v>0</v>
      </c>
      <c r="F27" s="40">
        <f t="shared" si="5"/>
        <v>0</v>
      </c>
      <c r="G27" s="40">
        <f t="shared" si="5"/>
        <v>10200</v>
      </c>
      <c r="H27" s="40">
        <f t="shared" si="5"/>
        <v>0</v>
      </c>
      <c r="I27" s="40">
        <f t="shared" si="5"/>
        <v>0</v>
      </c>
      <c r="J27" s="40">
        <f t="shared" si="5"/>
        <v>0</v>
      </c>
    </row>
    <row r="28" spans="1:10" s="36" customFormat="1" ht="15" customHeight="1">
      <c r="A28" s="35"/>
      <c r="B28" s="31"/>
      <c r="C28" s="29"/>
      <c r="D28" s="39">
        <v>4210</v>
      </c>
      <c r="E28" s="40">
        <f t="shared" si="5"/>
        <v>0</v>
      </c>
      <c r="F28" s="40">
        <f t="shared" si="5"/>
        <v>0</v>
      </c>
      <c r="G28" s="40">
        <f t="shared" si="5"/>
        <v>0</v>
      </c>
      <c r="H28" s="40">
        <f t="shared" si="5"/>
        <v>950</v>
      </c>
      <c r="I28" s="40">
        <f t="shared" si="5"/>
        <v>0</v>
      </c>
      <c r="J28" s="40">
        <f t="shared" si="5"/>
        <v>0</v>
      </c>
    </row>
    <row r="29" spans="1:10" s="36" customFormat="1" ht="15" customHeight="1">
      <c r="A29" s="35"/>
      <c r="B29" s="31"/>
      <c r="C29" s="29"/>
      <c r="D29" s="39">
        <v>4260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17500</v>
      </c>
      <c r="I29" s="40">
        <f t="shared" si="5"/>
        <v>0</v>
      </c>
      <c r="J29" s="40">
        <f t="shared" si="5"/>
        <v>0</v>
      </c>
    </row>
    <row r="30" spans="1:10" s="36" customFormat="1" ht="15" customHeight="1">
      <c r="A30" s="35"/>
      <c r="B30" s="31"/>
      <c r="C30" s="29"/>
      <c r="D30" s="39">
        <v>4300</v>
      </c>
      <c r="E30" s="40">
        <f aca="true" t="shared" si="6" ref="E30:J30">E13+E18</f>
        <v>0</v>
      </c>
      <c r="F30" s="40">
        <f t="shared" si="6"/>
        <v>0</v>
      </c>
      <c r="G30" s="40">
        <f t="shared" si="6"/>
        <v>48300</v>
      </c>
      <c r="H30" s="40">
        <f t="shared" si="6"/>
        <v>57000</v>
      </c>
      <c r="I30" s="40">
        <f t="shared" si="6"/>
        <v>0</v>
      </c>
      <c r="J30" s="40">
        <f t="shared" si="6"/>
        <v>0</v>
      </c>
    </row>
    <row r="31" spans="1:10" s="36" customFormat="1" ht="15" customHeight="1">
      <c r="A31" s="35"/>
      <c r="B31" s="31"/>
      <c r="C31" s="29"/>
      <c r="D31" s="39">
        <v>4410</v>
      </c>
      <c r="E31" s="40">
        <f aca="true" t="shared" si="7" ref="E31:J31">E19</f>
        <v>0</v>
      </c>
      <c r="F31" s="40">
        <f t="shared" si="7"/>
        <v>0</v>
      </c>
      <c r="G31" s="40">
        <f t="shared" si="7"/>
        <v>1000</v>
      </c>
      <c r="H31" s="40">
        <f t="shared" si="7"/>
        <v>0</v>
      </c>
      <c r="I31" s="40">
        <f t="shared" si="7"/>
        <v>0</v>
      </c>
      <c r="J31" s="40">
        <f t="shared" si="7"/>
        <v>0</v>
      </c>
    </row>
    <row r="32" spans="1:10" s="36" customFormat="1" ht="15" customHeight="1">
      <c r="A32" s="35"/>
      <c r="B32" s="31"/>
      <c r="C32" s="29"/>
      <c r="D32" s="39">
        <v>4480</v>
      </c>
      <c r="E32" s="40">
        <f aca="true" t="shared" si="8" ref="E32:J32">E14</f>
        <v>0</v>
      </c>
      <c r="F32" s="40">
        <f t="shared" si="8"/>
        <v>0</v>
      </c>
      <c r="G32" s="40">
        <f t="shared" si="8"/>
        <v>0</v>
      </c>
      <c r="H32" s="40">
        <f t="shared" si="8"/>
        <v>400</v>
      </c>
      <c r="I32" s="40">
        <f t="shared" si="8"/>
        <v>0</v>
      </c>
      <c r="J32" s="40">
        <f t="shared" si="8"/>
        <v>0</v>
      </c>
    </row>
    <row r="33" spans="1:10" s="36" customFormat="1" ht="15" customHeight="1">
      <c r="A33" s="35"/>
      <c r="B33" s="31"/>
      <c r="C33" s="29"/>
      <c r="D33" s="39">
        <v>4610</v>
      </c>
      <c r="E33" s="40">
        <f aca="true" t="shared" si="9" ref="E33:J33">E20</f>
        <v>0</v>
      </c>
      <c r="F33" s="40">
        <f t="shared" si="9"/>
        <v>0</v>
      </c>
      <c r="G33" s="40">
        <f t="shared" si="9"/>
        <v>700</v>
      </c>
      <c r="H33" s="40">
        <f t="shared" si="9"/>
        <v>0</v>
      </c>
      <c r="I33" s="40">
        <f t="shared" si="9"/>
        <v>0</v>
      </c>
      <c r="J33" s="40">
        <f t="shared" si="9"/>
        <v>0</v>
      </c>
    </row>
    <row r="34" spans="1:10" s="36" customFormat="1" ht="15" customHeight="1">
      <c r="A34" s="35"/>
      <c r="B34" s="31"/>
      <c r="C34" s="29"/>
      <c r="D34" s="39">
        <v>6050</v>
      </c>
      <c r="E34" s="40">
        <f aca="true" t="shared" si="10" ref="E34:J34">E15</f>
        <v>0</v>
      </c>
      <c r="F34" s="40">
        <f t="shared" si="10"/>
        <v>0</v>
      </c>
      <c r="G34" s="40">
        <f t="shared" si="10"/>
        <v>10000</v>
      </c>
      <c r="H34" s="40">
        <f t="shared" si="10"/>
        <v>10000</v>
      </c>
      <c r="I34" s="40">
        <f t="shared" si="10"/>
        <v>0</v>
      </c>
      <c r="J34" s="40">
        <f t="shared" si="10"/>
        <v>0</v>
      </c>
    </row>
    <row r="35" spans="1:10" ht="13.5" customHeight="1">
      <c r="A35" s="6"/>
      <c r="B35" s="6"/>
      <c r="C35" s="22"/>
      <c r="D35" s="9" t="s">
        <v>11</v>
      </c>
      <c r="E35" s="19">
        <f aca="true" t="shared" si="11" ref="E35:J35">SUM(E25:E34)</f>
        <v>0</v>
      </c>
      <c r="F35" s="19">
        <f t="shared" si="11"/>
        <v>0</v>
      </c>
      <c r="G35" s="19">
        <f t="shared" si="11"/>
        <v>87700</v>
      </c>
      <c r="H35" s="19">
        <f t="shared" si="11"/>
        <v>87700</v>
      </c>
      <c r="I35" s="19">
        <f t="shared" si="11"/>
        <v>0</v>
      </c>
      <c r="J35" s="19">
        <f t="shared" si="11"/>
        <v>0</v>
      </c>
    </row>
    <row r="36" spans="1:10" s="33" customFormat="1" ht="13.5" customHeight="1">
      <c r="A36" s="31"/>
      <c r="B36" s="31"/>
      <c r="C36" s="29"/>
      <c r="D36" s="32"/>
      <c r="E36" s="30"/>
      <c r="F36" s="30"/>
      <c r="G36" s="30"/>
      <c r="H36" s="30"/>
      <c r="I36" s="30"/>
      <c r="J36" s="30"/>
    </row>
    <row r="37" spans="1:10" ht="15" customHeight="1">
      <c r="A37" s="10"/>
      <c r="B37" s="10"/>
      <c r="C37" s="10"/>
      <c r="D37" s="10" t="s">
        <v>13</v>
      </c>
      <c r="E37" s="11"/>
      <c r="F37" s="11"/>
      <c r="G37" s="11"/>
      <c r="H37" s="11"/>
      <c r="I37" s="11"/>
      <c r="J37" s="11"/>
    </row>
    <row r="38" spans="1:10" ht="15">
      <c r="A38" s="4"/>
      <c r="B38" s="4"/>
      <c r="C38" s="4"/>
      <c r="D38" s="4" t="s">
        <v>14</v>
      </c>
      <c r="E38" s="12">
        <f aca="true" t="shared" si="12" ref="E38:J38">E41+E42+E43+E44+E45+E46</f>
        <v>0</v>
      </c>
      <c r="F38" s="12">
        <f t="shared" si="12"/>
        <v>0</v>
      </c>
      <c r="G38" s="12">
        <f t="shared" si="12"/>
        <v>77700</v>
      </c>
      <c r="H38" s="12">
        <f t="shared" si="12"/>
        <v>77700</v>
      </c>
      <c r="I38" s="12">
        <f t="shared" si="12"/>
        <v>0</v>
      </c>
      <c r="J38" s="12">
        <f t="shared" si="12"/>
        <v>0</v>
      </c>
    </row>
    <row r="39" spans="1:10" ht="15">
      <c r="A39" s="13"/>
      <c r="B39" s="13" t="s">
        <v>15</v>
      </c>
      <c r="C39" s="13"/>
      <c r="D39" s="37" t="s">
        <v>17</v>
      </c>
      <c r="E39" s="41">
        <f aca="true" t="shared" si="13" ref="E39:J39">E25+E26+E27</f>
        <v>0</v>
      </c>
      <c r="F39" s="41">
        <f t="shared" si="13"/>
        <v>0</v>
      </c>
      <c r="G39" s="41">
        <f t="shared" si="13"/>
        <v>27700</v>
      </c>
      <c r="H39" s="41">
        <f t="shared" si="13"/>
        <v>1850</v>
      </c>
      <c r="I39" s="41">
        <f t="shared" si="13"/>
        <v>0</v>
      </c>
      <c r="J39" s="41">
        <f t="shared" si="13"/>
        <v>0</v>
      </c>
    </row>
    <row r="40" spans="1:10" ht="15">
      <c r="A40" s="13"/>
      <c r="B40" s="13"/>
      <c r="C40" s="13"/>
      <c r="D40" s="37" t="s">
        <v>18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5">
      <c r="A41" s="13"/>
      <c r="B41" s="13"/>
      <c r="C41" s="13"/>
      <c r="D41" s="24" t="s">
        <v>24</v>
      </c>
      <c r="E41" s="41">
        <f aca="true" t="shared" si="14" ref="E41:J41">E39+E40</f>
        <v>0</v>
      </c>
      <c r="F41" s="41">
        <f t="shared" si="14"/>
        <v>0</v>
      </c>
      <c r="G41" s="41">
        <f t="shared" si="14"/>
        <v>27700</v>
      </c>
      <c r="H41" s="41">
        <f t="shared" si="14"/>
        <v>1850</v>
      </c>
      <c r="I41" s="41">
        <f t="shared" si="14"/>
        <v>0</v>
      </c>
      <c r="J41" s="41">
        <f t="shared" si="14"/>
        <v>0</v>
      </c>
    </row>
    <row r="42" spans="1:10" ht="25.5">
      <c r="A42" s="13"/>
      <c r="B42" s="13"/>
      <c r="C42" s="13"/>
      <c r="D42" s="38" t="s">
        <v>19</v>
      </c>
      <c r="E42" s="42">
        <f aca="true" t="shared" si="15" ref="E42:J42">E28+E29+E30+E31+E32+E33</f>
        <v>0</v>
      </c>
      <c r="F42" s="42">
        <f t="shared" si="15"/>
        <v>0</v>
      </c>
      <c r="G42" s="42">
        <f t="shared" si="15"/>
        <v>50000</v>
      </c>
      <c r="H42" s="42">
        <f t="shared" si="15"/>
        <v>75850</v>
      </c>
      <c r="I42" s="42">
        <f t="shared" si="15"/>
        <v>0</v>
      </c>
      <c r="J42" s="42">
        <f t="shared" si="15"/>
        <v>0</v>
      </c>
    </row>
    <row r="43" spans="1:10" ht="15">
      <c r="A43" s="13"/>
      <c r="B43" s="13"/>
      <c r="C43" s="13"/>
      <c r="D43" s="38" t="s">
        <v>20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5">
      <c r="A44" s="13"/>
      <c r="B44" s="13"/>
      <c r="C44" s="13"/>
      <c r="D44" s="37" t="s">
        <v>21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</row>
    <row r="45" spans="1:10" ht="15">
      <c r="A45" s="13"/>
      <c r="B45" s="13"/>
      <c r="C45" s="13"/>
      <c r="D45" s="37" t="s">
        <v>22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</row>
    <row r="46" spans="1:10" ht="51">
      <c r="A46" s="13"/>
      <c r="B46" s="13"/>
      <c r="C46" s="13"/>
      <c r="D46" s="25" t="s">
        <v>23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</row>
    <row r="47" spans="1:10" ht="15">
      <c r="A47" s="13"/>
      <c r="B47" s="13"/>
      <c r="C47" s="13"/>
      <c r="D47" s="14" t="s">
        <v>16</v>
      </c>
      <c r="E47" s="15">
        <f aca="true" t="shared" si="16" ref="E47:J47">E34</f>
        <v>0</v>
      </c>
      <c r="F47" s="15">
        <f t="shared" si="16"/>
        <v>0</v>
      </c>
      <c r="G47" s="15">
        <f t="shared" si="16"/>
        <v>10000</v>
      </c>
      <c r="H47" s="15">
        <f t="shared" si="16"/>
        <v>10000</v>
      </c>
      <c r="I47" s="15">
        <f t="shared" si="16"/>
        <v>0</v>
      </c>
      <c r="J47" s="15">
        <f t="shared" si="16"/>
        <v>0</v>
      </c>
    </row>
    <row r="48" spans="1:10" ht="15">
      <c r="A48" s="16"/>
      <c r="B48" s="16"/>
      <c r="C48" s="16"/>
      <c r="D48" s="8" t="s">
        <v>11</v>
      </c>
      <c r="E48" s="11">
        <f aca="true" t="shared" si="17" ref="E48:J48">E38+E47</f>
        <v>0</v>
      </c>
      <c r="F48" s="11">
        <f t="shared" si="17"/>
        <v>0</v>
      </c>
      <c r="G48" s="11">
        <f t="shared" si="17"/>
        <v>87700</v>
      </c>
      <c r="H48" s="11">
        <f t="shared" si="17"/>
        <v>87700</v>
      </c>
      <c r="I48" s="11">
        <f t="shared" si="17"/>
        <v>0</v>
      </c>
      <c r="J48" s="11">
        <f t="shared" si="17"/>
        <v>0</v>
      </c>
    </row>
    <row r="49" spans="1:10" ht="15">
      <c r="A49" s="26"/>
      <c r="B49" s="26"/>
      <c r="C49" s="26"/>
      <c r="D49" s="27" t="s">
        <v>12</v>
      </c>
      <c r="E49" s="129">
        <f>E48-F48</f>
        <v>0</v>
      </c>
      <c r="F49" s="130"/>
      <c r="G49" s="129">
        <f>G48-H48</f>
        <v>0</v>
      </c>
      <c r="H49" s="130"/>
      <c r="I49" s="129">
        <f>I48-J48</f>
        <v>0</v>
      </c>
      <c r="J49" s="130"/>
    </row>
  </sheetData>
  <sheetProtection/>
  <mergeCells count="17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49:F49"/>
    <mergeCell ref="G49:H49"/>
    <mergeCell ref="I49:J49"/>
    <mergeCell ref="A21:D21"/>
    <mergeCell ref="A22:D22"/>
    <mergeCell ref="E22:F22"/>
    <mergeCell ref="G22:H22"/>
    <mergeCell ref="I22:J22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1 do Uchwały Nr  564/11 
Zarządu Powiatu w Stargardzie Szczecińskim
z dnia 11 lipca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8">
      <selection activeCell="E54" sqref="E54:J5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140" t="s">
        <v>1</v>
      </c>
      <c r="B4" s="140" t="s">
        <v>2</v>
      </c>
      <c r="C4" s="140" t="s">
        <v>3</v>
      </c>
      <c r="D4" s="140" t="s">
        <v>4</v>
      </c>
      <c r="E4" s="141" t="s">
        <v>5</v>
      </c>
      <c r="F4" s="141"/>
      <c r="G4" s="141" t="s">
        <v>6</v>
      </c>
      <c r="H4" s="141"/>
      <c r="I4" s="141" t="s">
        <v>7</v>
      </c>
      <c r="J4" s="141"/>
    </row>
    <row r="5" spans="1:10" ht="21" customHeight="1">
      <c r="A5" s="140"/>
      <c r="B5" s="140"/>
      <c r="C5" s="140"/>
      <c r="D5" s="140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1" customHeight="1">
      <c r="A6" s="142" t="s">
        <v>54</v>
      </c>
      <c r="B6" s="143"/>
      <c r="C6" s="143"/>
      <c r="D6" s="144"/>
      <c r="E6" s="58">
        <f aca="true" t="shared" si="0" ref="E6:J6">E7+E11</f>
        <v>0</v>
      </c>
      <c r="F6" s="58">
        <f t="shared" si="0"/>
        <v>0</v>
      </c>
      <c r="G6" s="58">
        <f t="shared" si="0"/>
        <v>50000</v>
      </c>
      <c r="H6" s="58">
        <f t="shared" si="0"/>
        <v>50000</v>
      </c>
      <c r="I6" s="58">
        <f t="shared" si="0"/>
        <v>0</v>
      </c>
      <c r="J6" s="58">
        <f t="shared" si="0"/>
        <v>0</v>
      </c>
    </row>
    <row r="7" spans="1:10" ht="21" customHeight="1">
      <c r="A7" s="142" t="s">
        <v>55</v>
      </c>
      <c r="B7" s="143"/>
      <c r="C7" s="143"/>
      <c r="D7" s="144"/>
      <c r="E7" s="58">
        <f aca="true" t="shared" si="1" ref="E7:J7">E9</f>
        <v>0</v>
      </c>
      <c r="F7" s="58">
        <f t="shared" si="1"/>
        <v>0</v>
      </c>
      <c r="G7" s="58">
        <f t="shared" si="1"/>
        <v>0</v>
      </c>
      <c r="H7" s="58">
        <f t="shared" si="1"/>
        <v>50000</v>
      </c>
      <c r="I7" s="58">
        <f t="shared" si="1"/>
        <v>0</v>
      </c>
      <c r="J7" s="58">
        <f t="shared" si="1"/>
        <v>0</v>
      </c>
    </row>
    <row r="8" spans="1:10" ht="22.5" customHeight="1">
      <c r="A8" s="51" t="s">
        <v>27</v>
      </c>
      <c r="B8" s="51"/>
      <c r="C8" s="51"/>
      <c r="D8" s="50" t="s">
        <v>28</v>
      </c>
      <c r="E8" s="52">
        <f aca="true" t="shared" si="2" ref="E8:J9">E9</f>
        <v>0</v>
      </c>
      <c r="F8" s="52">
        <f t="shared" si="2"/>
        <v>0</v>
      </c>
      <c r="G8" s="52">
        <f t="shared" si="2"/>
        <v>0</v>
      </c>
      <c r="H8" s="52">
        <f t="shared" si="2"/>
        <v>50000</v>
      </c>
      <c r="I8" s="52">
        <f t="shared" si="2"/>
        <v>0</v>
      </c>
      <c r="J8" s="52">
        <f t="shared" si="2"/>
        <v>0</v>
      </c>
    </row>
    <row r="9" spans="1:10" s="47" customFormat="1" ht="25.5" customHeight="1">
      <c r="A9" s="48"/>
      <c r="B9" s="49" t="s">
        <v>48</v>
      </c>
      <c r="C9" s="49"/>
      <c r="D9" s="46" t="s">
        <v>49</v>
      </c>
      <c r="E9" s="53">
        <f>E10</f>
        <v>0</v>
      </c>
      <c r="F9" s="53">
        <f t="shared" si="2"/>
        <v>0</v>
      </c>
      <c r="G9" s="53">
        <f t="shared" si="2"/>
        <v>0</v>
      </c>
      <c r="H9" s="53">
        <f t="shared" si="2"/>
        <v>50000</v>
      </c>
      <c r="I9" s="53">
        <f t="shared" si="2"/>
        <v>0</v>
      </c>
      <c r="J9" s="53">
        <f t="shared" si="2"/>
        <v>0</v>
      </c>
    </row>
    <row r="10" spans="1:10" s="36" customFormat="1" ht="19.5" customHeight="1">
      <c r="A10" s="54"/>
      <c r="B10" s="55"/>
      <c r="C10" s="55" t="s">
        <v>39</v>
      </c>
      <c r="D10" s="43" t="s">
        <v>46</v>
      </c>
      <c r="E10" s="57">
        <v>0</v>
      </c>
      <c r="F10" s="57">
        <v>0</v>
      </c>
      <c r="G10" s="57">
        <v>0</v>
      </c>
      <c r="H10" s="57">
        <v>50000</v>
      </c>
      <c r="I10" s="57">
        <v>0</v>
      </c>
      <c r="J10" s="57">
        <v>0</v>
      </c>
    </row>
    <row r="11" spans="1:10" ht="21" customHeight="1">
      <c r="A11" s="142" t="s">
        <v>56</v>
      </c>
      <c r="B11" s="143"/>
      <c r="C11" s="143"/>
      <c r="D11" s="144"/>
      <c r="E11" s="58">
        <f aca="true" t="shared" si="3" ref="E11:J11">E12</f>
        <v>0</v>
      </c>
      <c r="F11" s="58">
        <f t="shared" si="3"/>
        <v>0</v>
      </c>
      <c r="G11" s="58">
        <f t="shared" si="3"/>
        <v>50000</v>
      </c>
      <c r="H11" s="58">
        <f t="shared" si="3"/>
        <v>0</v>
      </c>
      <c r="I11" s="58">
        <f t="shared" si="3"/>
        <v>0</v>
      </c>
      <c r="J11" s="58">
        <f t="shared" si="3"/>
        <v>0</v>
      </c>
    </row>
    <row r="12" spans="1:10" ht="22.5" customHeight="1">
      <c r="A12" s="51" t="s">
        <v>27</v>
      </c>
      <c r="B12" s="51"/>
      <c r="C12" s="51"/>
      <c r="D12" s="50" t="s">
        <v>28</v>
      </c>
      <c r="E12" s="52">
        <f aca="true" t="shared" si="4" ref="E12:J12">E13</f>
        <v>0</v>
      </c>
      <c r="F12" s="52">
        <f t="shared" si="4"/>
        <v>0</v>
      </c>
      <c r="G12" s="52">
        <f t="shared" si="4"/>
        <v>50000</v>
      </c>
      <c r="H12" s="52">
        <f t="shared" si="4"/>
        <v>0</v>
      </c>
      <c r="I12" s="52">
        <f t="shared" si="4"/>
        <v>0</v>
      </c>
      <c r="J12" s="52">
        <f t="shared" si="4"/>
        <v>0</v>
      </c>
    </row>
    <row r="13" spans="1:10" s="47" customFormat="1" ht="25.5" customHeight="1">
      <c r="A13" s="48"/>
      <c r="B13" s="49" t="s">
        <v>48</v>
      </c>
      <c r="C13" s="49"/>
      <c r="D13" s="46" t="s">
        <v>49</v>
      </c>
      <c r="E13" s="53">
        <f aca="true" t="shared" si="5" ref="E13:J13">SUM(E14:E16)</f>
        <v>0</v>
      </c>
      <c r="F13" s="53">
        <f t="shared" si="5"/>
        <v>0</v>
      </c>
      <c r="G13" s="53">
        <f t="shared" si="5"/>
        <v>50000</v>
      </c>
      <c r="H13" s="53">
        <f t="shared" si="5"/>
        <v>0</v>
      </c>
      <c r="I13" s="53">
        <f t="shared" si="5"/>
        <v>0</v>
      </c>
      <c r="J13" s="53">
        <f t="shared" si="5"/>
        <v>0</v>
      </c>
    </row>
    <row r="14" spans="1:10" s="36" customFormat="1" ht="19.5" customHeight="1">
      <c r="A14" s="54"/>
      <c r="B14" s="55"/>
      <c r="C14" s="55" t="s">
        <v>39</v>
      </c>
      <c r="D14" s="43" t="s">
        <v>46</v>
      </c>
      <c r="E14" s="57">
        <v>0</v>
      </c>
      <c r="F14" s="57">
        <v>0</v>
      </c>
      <c r="G14" s="57">
        <v>48300</v>
      </c>
      <c r="H14" s="57">
        <v>0</v>
      </c>
      <c r="I14" s="57">
        <v>0</v>
      </c>
      <c r="J14" s="57">
        <v>0</v>
      </c>
    </row>
    <row r="15" spans="1:10" s="36" customFormat="1" ht="19.5" customHeight="1">
      <c r="A15" s="54"/>
      <c r="B15" s="55"/>
      <c r="C15" s="55" t="s">
        <v>50</v>
      </c>
      <c r="D15" s="56" t="s">
        <v>52</v>
      </c>
      <c r="E15" s="57">
        <v>0</v>
      </c>
      <c r="F15" s="57">
        <v>0</v>
      </c>
      <c r="G15" s="57">
        <v>1000</v>
      </c>
      <c r="H15" s="57">
        <v>0</v>
      </c>
      <c r="I15" s="57">
        <v>0</v>
      </c>
      <c r="J15" s="57">
        <v>0</v>
      </c>
    </row>
    <row r="16" spans="1:10" s="36" customFormat="1" ht="19.5" customHeight="1">
      <c r="A16" s="54"/>
      <c r="B16" s="55"/>
      <c r="C16" s="55" t="s">
        <v>51</v>
      </c>
      <c r="D16" s="56" t="s">
        <v>53</v>
      </c>
      <c r="E16" s="57">
        <v>0</v>
      </c>
      <c r="F16" s="57">
        <v>0</v>
      </c>
      <c r="G16" s="57">
        <v>700</v>
      </c>
      <c r="H16" s="57">
        <v>0</v>
      </c>
      <c r="I16" s="57">
        <v>0</v>
      </c>
      <c r="J16" s="57">
        <v>0</v>
      </c>
    </row>
    <row r="17" spans="1:10" ht="21" customHeight="1">
      <c r="A17" s="142" t="s">
        <v>57</v>
      </c>
      <c r="B17" s="143"/>
      <c r="C17" s="143"/>
      <c r="D17" s="144"/>
      <c r="E17" s="58">
        <f aca="true" t="shared" si="6" ref="E17:J18">E18</f>
        <v>0</v>
      </c>
      <c r="F17" s="58">
        <f t="shared" si="6"/>
        <v>0</v>
      </c>
      <c r="G17" s="58">
        <f t="shared" si="6"/>
        <v>37700</v>
      </c>
      <c r="H17" s="58">
        <f t="shared" si="6"/>
        <v>37700</v>
      </c>
      <c r="I17" s="58">
        <f t="shared" si="6"/>
        <v>0</v>
      </c>
      <c r="J17" s="58">
        <f t="shared" si="6"/>
        <v>0</v>
      </c>
    </row>
    <row r="18" spans="1:10" ht="23.25" customHeight="1">
      <c r="A18" s="51" t="s">
        <v>30</v>
      </c>
      <c r="B18" s="51"/>
      <c r="C18" s="51"/>
      <c r="D18" s="50" t="s">
        <v>31</v>
      </c>
      <c r="E18" s="52">
        <f t="shared" si="6"/>
        <v>0</v>
      </c>
      <c r="F18" s="52">
        <f t="shared" si="6"/>
        <v>0</v>
      </c>
      <c r="G18" s="52">
        <f t="shared" si="6"/>
        <v>37700</v>
      </c>
      <c r="H18" s="52">
        <f t="shared" si="6"/>
        <v>37700</v>
      </c>
      <c r="I18" s="52">
        <f t="shared" si="6"/>
        <v>0</v>
      </c>
      <c r="J18" s="52">
        <f t="shared" si="6"/>
        <v>0</v>
      </c>
    </row>
    <row r="19" spans="1:10" s="47" customFormat="1" ht="23.25" customHeight="1">
      <c r="A19" s="48"/>
      <c r="B19" s="49" t="s">
        <v>32</v>
      </c>
      <c r="C19" s="49"/>
      <c r="D19" s="46" t="s">
        <v>33</v>
      </c>
      <c r="E19" s="53">
        <f aca="true" t="shared" si="7" ref="E19:J19">SUM(E20:E27)</f>
        <v>0</v>
      </c>
      <c r="F19" s="53">
        <f t="shared" si="7"/>
        <v>0</v>
      </c>
      <c r="G19" s="53">
        <f t="shared" si="7"/>
        <v>37700</v>
      </c>
      <c r="H19" s="53">
        <f t="shared" si="7"/>
        <v>37700</v>
      </c>
      <c r="I19" s="53">
        <f t="shared" si="7"/>
        <v>0</v>
      </c>
      <c r="J19" s="53">
        <f t="shared" si="7"/>
        <v>0</v>
      </c>
    </row>
    <row r="20" spans="1:10" s="36" customFormat="1" ht="19.5" customHeight="1">
      <c r="A20" s="54"/>
      <c r="B20" s="55"/>
      <c r="C20" s="55" t="s">
        <v>34</v>
      </c>
      <c r="D20" s="56" t="s">
        <v>41</v>
      </c>
      <c r="E20" s="57">
        <v>0</v>
      </c>
      <c r="F20" s="57">
        <v>0</v>
      </c>
      <c r="G20" s="57">
        <v>17500</v>
      </c>
      <c r="H20" s="57">
        <v>0</v>
      </c>
      <c r="I20" s="57">
        <v>0</v>
      </c>
      <c r="J20" s="57">
        <v>0</v>
      </c>
    </row>
    <row r="21" spans="1:10" s="36" customFormat="1" ht="19.5" customHeight="1">
      <c r="A21" s="54"/>
      <c r="B21" s="55"/>
      <c r="C21" s="55" t="s">
        <v>35</v>
      </c>
      <c r="D21" s="56" t="s">
        <v>42</v>
      </c>
      <c r="E21" s="57">
        <v>0</v>
      </c>
      <c r="F21" s="57">
        <v>0</v>
      </c>
      <c r="G21" s="57">
        <v>0</v>
      </c>
      <c r="H21" s="57">
        <v>1850</v>
      </c>
      <c r="I21" s="57">
        <v>0</v>
      </c>
      <c r="J21" s="57">
        <v>0</v>
      </c>
    </row>
    <row r="22" spans="1:10" s="36" customFormat="1" ht="19.5" customHeight="1">
      <c r="A22" s="54"/>
      <c r="B22" s="55"/>
      <c r="C22" s="55" t="s">
        <v>36</v>
      </c>
      <c r="D22" s="56" t="s">
        <v>43</v>
      </c>
      <c r="E22" s="57">
        <v>0</v>
      </c>
      <c r="F22" s="57">
        <v>0</v>
      </c>
      <c r="G22" s="57">
        <v>10200</v>
      </c>
      <c r="H22" s="57">
        <v>0</v>
      </c>
      <c r="I22" s="57">
        <v>0</v>
      </c>
      <c r="J22" s="57">
        <v>0</v>
      </c>
    </row>
    <row r="23" spans="1:10" s="36" customFormat="1" ht="19.5" customHeight="1">
      <c r="A23" s="54"/>
      <c r="B23" s="55"/>
      <c r="C23" s="55" t="s">
        <v>37</v>
      </c>
      <c r="D23" s="56" t="s">
        <v>44</v>
      </c>
      <c r="E23" s="57">
        <v>0</v>
      </c>
      <c r="F23" s="57">
        <v>0</v>
      </c>
      <c r="G23" s="57">
        <v>0</v>
      </c>
      <c r="H23" s="57">
        <v>950</v>
      </c>
      <c r="I23" s="57">
        <v>0</v>
      </c>
      <c r="J23" s="57">
        <v>0</v>
      </c>
    </row>
    <row r="24" spans="1:10" s="36" customFormat="1" ht="19.5" customHeight="1">
      <c r="A24" s="54"/>
      <c r="B24" s="55"/>
      <c r="C24" s="55" t="s">
        <v>38</v>
      </c>
      <c r="D24" s="56" t="s">
        <v>45</v>
      </c>
      <c r="E24" s="57">
        <v>0</v>
      </c>
      <c r="F24" s="57">
        <v>0</v>
      </c>
      <c r="G24" s="57">
        <v>0</v>
      </c>
      <c r="H24" s="57">
        <v>17500</v>
      </c>
      <c r="I24" s="57">
        <v>0</v>
      </c>
      <c r="J24" s="57">
        <v>0</v>
      </c>
    </row>
    <row r="25" spans="1:10" ht="19.5" customHeight="1">
      <c r="A25" s="44"/>
      <c r="B25" s="45"/>
      <c r="C25" s="45" t="s">
        <v>39</v>
      </c>
      <c r="D25" s="43" t="s">
        <v>46</v>
      </c>
      <c r="E25" s="57">
        <v>0</v>
      </c>
      <c r="F25" s="57">
        <v>0</v>
      </c>
      <c r="G25" s="57">
        <v>0</v>
      </c>
      <c r="H25" s="57">
        <v>7000</v>
      </c>
      <c r="I25" s="57">
        <v>0</v>
      </c>
      <c r="J25" s="57">
        <v>0</v>
      </c>
    </row>
    <row r="26" spans="1:10" ht="19.5" customHeight="1">
      <c r="A26" s="44"/>
      <c r="B26" s="45"/>
      <c r="C26" s="45" t="s">
        <v>40</v>
      </c>
      <c r="D26" s="43" t="s">
        <v>47</v>
      </c>
      <c r="E26" s="57">
        <v>0</v>
      </c>
      <c r="F26" s="57">
        <v>0</v>
      </c>
      <c r="G26" s="57">
        <v>0</v>
      </c>
      <c r="H26" s="57">
        <v>400</v>
      </c>
      <c r="I26" s="57">
        <v>0</v>
      </c>
      <c r="J26" s="57">
        <v>0</v>
      </c>
    </row>
    <row r="27" spans="1:10" ht="19.5" customHeight="1">
      <c r="A27" s="44"/>
      <c r="B27" s="45"/>
      <c r="C27" s="45" t="s">
        <v>59</v>
      </c>
      <c r="D27" s="43" t="s">
        <v>60</v>
      </c>
      <c r="E27" s="57">
        <v>0</v>
      </c>
      <c r="F27" s="57">
        <v>0</v>
      </c>
      <c r="G27" s="57">
        <v>10000</v>
      </c>
      <c r="H27" s="57">
        <v>10000</v>
      </c>
      <c r="I27" s="57">
        <v>0</v>
      </c>
      <c r="J27" s="57">
        <v>0</v>
      </c>
    </row>
    <row r="28" spans="1:10" ht="18.75" customHeight="1">
      <c r="A28" s="131" t="s">
        <v>10</v>
      </c>
      <c r="B28" s="132"/>
      <c r="C28" s="132"/>
      <c r="D28" s="133"/>
      <c r="E28" s="34">
        <f aca="true" t="shared" si="8" ref="E28:J28">E6+E17</f>
        <v>0</v>
      </c>
      <c r="F28" s="34">
        <f t="shared" si="8"/>
        <v>0</v>
      </c>
      <c r="G28" s="34">
        <f t="shared" si="8"/>
        <v>87700</v>
      </c>
      <c r="H28" s="34">
        <f t="shared" si="8"/>
        <v>87700</v>
      </c>
      <c r="I28" s="34">
        <f t="shared" si="8"/>
        <v>0</v>
      </c>
      <c r="J28" s="34">
        <f t="shared" si="8"/>
        <v>0</v>
      </c>
    </row>
    <row r="29" spans="1:10" ht="15.75" customHeight="1">
      <c r="A29" s="134" t="s">
        <v>12</v>
      </c>
      <c r="B29" s="135"/>
      <c r="C29" s="135"/>
      <c r="D29" s="135"/>
      <c r="E29" s="136">
        <f>F28-E28</f>
        <v>0</v>
      </c>
      <c r="F29" s="137"/>
      <c r="G29" s="136">
        <f>H28-G28</f>
        <v>0</v>
      </c>
      <c r="H29" s="137"/>
      <c r="I29" s="136">
        <f>J28-I28</f>
        <v>0</v>
      </c>
      <c r="J29" s="137"/>
    </row>
    <row r="30" spans="1:10" ht="12.75" customHeight="1">
      <c r="A30" s="1"/>
      <c r="B30" s="1"/>
      <c r="C30" s="21"/>
      <c r="D30" s="1"/>
      <c r="E30" s="17"/>
      <c r="F30" s="17"/>
      <c r="G30" s="17"/>
      <c r="H30" s="17"/>
      <c r="I30" s="17"/>
      <c r="J30" s="17"/>
    </row>
    <row r="31" spans="1:10" ht="15" customHeight="1">
      <c r="A31" s="5"/>
      <c r="B31" s="6"/>
      <c r="C31" s="22"/>
      <c r="D31" s="7" t="s">
        <v>26</v>
      </c>
      <c r="E31" s="18"/>
      <c r="F31" s="18"/>
      <c r="G31" s="18"/>
      <c r="H31" s="18"/>
      <c r="I31" s="18"/>
      <c r="J31" s="18"/>
    </row>
    <row r="32" spans="1:10" s="36" customFormat="1" ht="15" customHeight="1">
      <c r="A32" s="35"/>
      <c r="B32" s="31"/>
      <c r="C32" s="29"/>
      <c r="D32" s="39">
        <v>4010</v>
      </c>
      <c r="E32" s="40">
        <f aca="true" t="shared" si="9" ref="E32:J36">E20</f>
        <v>0</v>
      </c>
      <c r="F32" s="40">
        <f t="shared" si="9"/>
        <v>0</v>
      </c>
      <c r="G32" s="40">
        <f t="shared" si="9"/>
        <v>17500</v>
      </c>
      <c r="H32" s="40">
        <f t="shared" si="9"/>
        <v>0</v>
      </c>
      <c r="I32" s="40">
        <f t="shared" si="9"/>
        <v>0</v>
      </c>
      <c r="J32" s="40">
        <f t="shared" si="9"/>
        <v>0</v>
      </c>
    </row>
    <row r="33" spans="1:10" s="36" customFormat="1" ht="15" customHeight="1">
      <c r="A33" s="35"/>
      <c r="B33" s="31"/>
      <c r="C33" s="29"/>
      <c r="D33" s="39">
        <v>4040</v>
      </c>
      <c r="E33" s="40">
        <f t="shared" si="9"/>
        <v>0</v>
      </c>
      <c r="F33" s="40">
        <f t="shared" si="9"/>
        <v>0</v>
      </c>
      <c r="G33" s="40">
        <f t="shared" si="9"/>
        <v>0</v>
      </c>
      <c r="H33" s="40">
        <f t="shared" si="9"/>
        <v>1850</v>
      </c>
      <c r="I33" s="40">
        <f t="shared" si="9"/>
        <v>0</v>
      </c>
      <c r="J33" s="40">
        <f t="shared" si="9"/>
        <v>0</v>
      </c>
    </row>
    <row r="34" spans="1:10" s="36" customFormat="1" ht="15" customHeight="1">
      <c r="A34" s="35"/>
      <c r="B34" s="31"/>
      <c r="C34" s="29"/>
      <c r="D34" s="39">
        <v>4170</v>
      </c>
      <c r="E34" s="40">
        <f t="shared" si="9"/>
        <v>0</v>
      </c>
      <c r="F34" s="40">
        <f t="shared" si="9"/>
        <v>0</v>
      </c>
      <c r="G34" s="40">
        <f t="shared" si="9"/>
        <v>10200</v>
      </c>
      <c r="H34" s="40">
        <f t="shared" si="9"/>
        <v>0</v>
      </c>
      <c r="I34" s="40">
        <f t="shared" si="9"/>
        <v>0</v>
      </c>
      <c r="J34" s="40">
        <f t="shared" si="9"/>
        <v>0</v>
      </c>
    </row>
    <row r="35" spans="1:10" s="36" customFormat="1" ht="15" customHeight="1">
      <c r="A35" s="35"/>
      <c r="B35" s="31"/>
      <c r="C35" s="29"/>
      <c r="D35" s="39">
        <v>4210</v>
      </c>
      <c r="E35" s="40">
        <f t="shared" si="9"/>
        <v>0</v>
      </c>
      <c r="F35" s="40">
        <f t="shared" si="9"/>
        <v>0</v>
      </c>
      <c r="G35" s="40">
        <f t="shared" si="9"/>
        <v>0</v>
      </c>
      <c r="H35" s="40">
        <f t="shared" si="9"/>
        <v>950</v>
      </c>
      <c r="I35" s="40">
        <f t="shared" si="9"/>
        <v>0</v>
      </c>
      <c r="J35" s="40">
        <f t="shared" si="9"/>
        <v>0</v>
      </c>
    </row>
    <row r="36" spans="1:10" s="36" customFormat="1" ht="15" customHeight="1">
      <c r="A36" s="35"/>
      <c r="B36" s="31"/>
      <c r="C36" s="29"/>
      <c r="D36" s="39">
        <v>4260</v>
      </c>
      <c r="E36" s="40">
        <f t="shared" si="9"/>
        <v>0</v>
      </c>
      <c r="F36" s="40">
        <f t="shared" si="9"/>
        <v>0</v>
      </c>
      <c r="G36" s="40">
        <f t="shared" si="9"/>
        <v>0</v>
      </c>
      <c r="H36" s="40">
        <f t="shared" si="9"/>
        <v>17500</v>
      </c>
      <c r="I36" s="40">
        <f t="shared" si="9"/>
        <v>0</v>
      </c>
      <c r="J36" s="40">
        <f t="shared" si="9"/>
        <v>0</v>
      </c>
    </row>
    <row r="37" spans="1:10" s="36" customFormat="1" ht="15" customHeight="1">
      <c r="A37" s="35"/>
      <c r="B37" s="31"/>
      <c r="C37" s="29"/>
      <c r="D37" s="39">
        <v>4300</v>
      </c>
      <c r="E37" s="40">
        <f aca="true" t="shared" si="10" ref="E37:J37">E10+E14+E25</f>
        <v>0</v>
      </c>
      <c r="F37" s="40">
        <f t="shared" si="10"/>
        <v>0</v>
      </c>
      <c r="G37" s="40">
        <f t="shared" si="10"/>
        <v>48300</v>
      </c>
      <c r="H37" s="40">
        <f t="shared" si="10"/>
        <v>57000</v>
      </c>
      <c r="I37" s="40">
        <f t="shared" si="10"/>
        <v>0</v>
      </c>
      <c r="J37" s="40">
        <f t="shared" si="10"/>
        <v>0</v>
      </c>
    </row>
    <row r="38" spans="1:10" s="36" customFormat="1" ht="15" customHeight="1">
      <c r="A38" s="35"/>
      <c r="B38" s="31"/>
      <c r="C38" s="29"/>
      <c r="D38" s="39">
        <v>4410</v>
      </c>
      <c r="E38" s="40">
        <f aca="true" t="shared" si="11" ref="E38:J38">E15</f>
        <v>0</v>
      </c>
      <c r="F38" s="40">
        <f t="shared" si="11"/>
        <v>0</v>
      </c>
      <c r="G38" s="40">
        <f t="shared" si="11"/>
        <v>1000</v>
      </c>
      <c r="H38" s="40">
        <f t="shared" si="11"/>
        <v>0</v>
      </c>
      <c r="I38" s="40">
        <f t="shared" si="11"/>
        <v>0</v>
      </c>
      <c r="J38" s="40">
        <f t="shared" si="11"/>
        <v>0</v>
      </c>
    </row>
    <row r="39" spans="1:10" s="36" customFormat="1" ht="15" customHeight="1">
      <c r="A39" s="35"/>
      <c r="B39" s="31"/>
      <c r="C39" s="29"/>
      <c r="D39" s="39">
        <v>4480</v>
      </c>
      <c r="E39" s="40">
        <f aca="true" t="shared" si="12" ref="E39:J39">E26</f>
        <v>0</v>
      </c>
      <c r="F39" s="40">
        <f t="shared" si="12"/>
        <v>0</v>
      </c>
      <c r="G39" s="40">
        <f t="shared" si="12"/>
        <v>0</v>
      </c>
      <c r="H39" s="40">
        <f t="shared" si="12"/>
        <v>400</v>
      </c>
      <c r="I39" s="40">
        <f t="shared" si="12"/>
        <v>0</v>
      </c>
      <c r="J39" s="40">
        <f t="shared" si="12"/>
        <v>0</v>
      </c>
    </row>
    <row r="40" spans="1:10" s="36" customFormat="1" ht="15" customHeight="1">
      <c r="A40" s="35"/>
      <c r="B40" s="31"/>
      <c r="C40" s="29"/>
      <c r="D40" s="39">
        <v>4610</v>
      </c>
      <c r="E40" s="40">
        <f aca="true" t="shared" si="13" ref="E40:J40">E16</f>
        <v>0</v>
      </c>
      <c r="F40" s="40">
        <f t="shared" si="13"/>
        <v>0</v>
      </c>
      <c r="G40" s="40">
        <f t="shared" si="13"/>
        <v>700</v>
      </c>
      <c r="H40" s="40">
        <f t="shared" si="13"/>
        <v>0</v>
      </c>
      <c r="I40" s="40">
        <f t="shared" si="13"/>
        <v>0</v>
      </c>
      <c r="J40" s="40">
        <f t="shared" si="13"/>
        <v>0</v>
      </c>
    </row>
    <row r="41" spans="1:10" s="36" customFormat="1" ht="15" customHeight="1">
      <c r="A41" s="35"/>
      <c r="B41" s="31"/>
      <c r="C41" s="29"/>
      <c r="D41" s="39">
        <v>6050</v>
      </c>
      <c r="E41" s="40">
        <f aca="true" t="shared" si="14" ref="E41:J41">E27</f>
        <v>0</v>
      </c>
      <c r="F41" s="40">
        <f t="shared" si="14"/>
        <v>0</v>
      </c>
      <c r="G41" s="40">
        <f t="shared" si="14"/>
        <v>10000</v>
      </c>
      <c r="H41" s="40">
        <f t="shared" si="14"/>
        <v>10000</v>
      </c>
      <c r="I41" s="40">
        <f t="shared" si="14"/>
        <v>0</v>
      </c>
      <c r="J41" s="40">
        <f t="shared" si="14"/>
        <v>0</v>
      </c>
    </row>
    <row r="42" spans="1:10" ht="13.5" customHeight="1">
      <c r="A42" s="6"/>
      <c r="B42" s="6"/>
      <c r="C42" s="22"/>
      <c r="D42" s="9" t="s">
        <v>11</v>
      </c>
      <c r="E42" s="19">
        <f aca="true" t="shared" si="15" ref="E42:J42">SUM(E32:E41)</f>
        <v>0</v>
      </c>
      <c r="F42" s="19">
        <f t="shared" si="15"/>
        <v>0</v>
      </c>
      <c r="G42" s="19">
        <f t="shared" si="15"/>
        <v>87700</v>
      </c>
      <c r="H42" s="19">
        <f t="shared" si="15"/>
        <v>87700</v>
      </c>
      <c r="I42" s="19">
        <f t="shared" si="15"/>
        <v>0</v>
      </c>
      <c r="J42" s="19">
        <f t="shared" si="15"/>
        <v>0</v>
      </c>
    </row>
    <row r="43" spans="1:10" s="33" customFormat="1" ht="13.5" customHeight="1">
      <c r="A43" s="31"/>
      <c r="B43" s="31"/>
      <c r="C43" s="29"/>
      <c r="D43" s="32"/>
      <c r="E43" s="30"/>
      <c r="F43" s="30"/>
      <c r="G43" s="30"/>
      <c r="H43" s="30"/>
      <c r="I43" s="30"/>
      <c r="J43" s="30"/>
    </row>
    <row r="44" spans="1:10" ht="15" customHeight="1">
      <c r="A44" s="10"/>
      <c r="B44" s="10"/>
      <c r="C44" s="10"/>
      <c r="D44" s="10" t="s">
        <v>13</v>
      </c>
      <c r="E44" s="11"/>
      <c r="F44" s="11"/>
      <c r="G44" s="11"/>
      <c r="H44" s="11"/>
      <c r="I44" s="11"/>
      <c r="J44" s="11"/>
    </row>
    <row r="45" spans="1:10" ht="15">
      <c r="A45" s="4"/>
      <c r="B45" s="4"/>
      <c r="C45" s="4"/>
      <c r="D45" s="4" t="s">
        <v>14</v>
      </c>
      <c r="E45" s="12">
        <f aca="true" t="shared" si="16" ref="E45:J45">E48+E49+E50+E51+E52+E53</f>
        <v>0</v>
      </c>
      <c r="F45" s="12">
        <f t="shared" si="16"/>
        <v>0</v>
      </c>
      <c r="G45" s="12">
        <f t="shared" si="16"/>
        <v>77700</v>
      </c>
      <c r="H45" s="12">
        <f t="shared" si="16"/>
        <v>77700</v>
      </c>
      <c r="I45" s="12">
        <f t="shared" si="16"/>
        <v>0</v>
      </c>
      <c r="J45" s="12">
        <f t="shared" si="16"/>
        <v>0</v>
      </c>
    </row>
    <row r="46" spans="1:10" ht="15">
      <c r="A46" s="13"/>
      <c r="B46" s="13" t="s">
        <v>15</v>
      </c>
      <c r="C46" s="13"/>
      <c r="D46" s="37" t="s">
        <v>17</v>
      </c>
      <c r="E46" s="41">
        <f aca="true" t="shared" si="17" ref="E46:J46">E32+E33+E34</f>
        <v>0</v>
      </c>
      <c r="F46" s="41">
        <f t="shared" si="17"/>
        <v>0</v>
      </c>
      <c r="G46" s="41">
        <f t="shared" si="17"/>
        <v>27700</v>
      </c>
      <c r="H46" s="41">
        <f t="shared" si="17"/>
        <v>1850</v>
      </c>
      <c r="I46" s="41">
        <f t="shared" si="17"/>
        <v>0</v>
      </c>
      <c r="J46" s="41">
        <f t="shared" si="17"/>
        <v>0</v>
      </c>
    </row>
    <row r="47" spans="1:10" ht="15">
      <c r="A47" s="13"/>
      <c r="B47" s="13"/>
      <c r="C47" s="13"/>
      <c r="D47" s="37" t="s">
        <v>18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</row>
    <row r="48" spans="1:10" ht="15">
      <c r="A48" s="13"/>
      <c r="B48" s="13"/>
      <c r="C48" s="13"/>
      <c r="D48" s="24" t="s">
        <v>24</v>
      </c>
      <c r="E48" s="41">
        <f aca="true" t="shared" si="18" ref="E48:J48">E46+E47</f>
        <v>0</v>
      </c>
      <c r="F48" s="41">
        <f t="shared" si="18"/>
        <v>0</v>
      </c>
      <c r="G48" s="41">
        <f t="shared" si="18"/>
        <v>27700</v>
      </c>
      <c r="H48" s="41">
        <f t="shared" si="18"/>
        <v>1850</v>
      </c>
      <c r="I48" s="41">
        <f t="shared" si="18"/>
        <v>0</v>
      </c>
      <c r="J48" s="41">
        <f t="shared" si="18"/>
        <v>0</v>
      </c>
    </row>
    <row r="49" spans="1:10" ht="25.5">
      <c r="A49" s="13"/>
      <c r="B49" s="13"/>
      <c r="C49" s="13"/>
      <c r="D49" s="38" t="s">
        <v>19</v>
      </c>
      <c r="E49" s="42">
        <f aca="true" t="shared" si="19" ref="E49:J49">E35+E36+E37+E38+E39+E40</f>
        <v>0</v>
      </c>
      <c r="F49" s="42">
        <f t="shared" si="19"/>
        <v>0</v>
      </c>
      <c r="G49" s="42">
        <f t="shared" si="19"/>
        <v>50000</v>
      </c>
      <c r="H49" s="42">
        <f t="shared" si="19"/>
        <v>75850</v>
      </c>
      <c r="I49" s="42">
        <f t="shared" si="19"/>
        <v>0</v>
      </c>
      <c r="J49" s="42">
        <f t="shared" si="19"/>
        <v>0</v>
      </c>
    </row>
    <row r="50" spans="1:10" ht="15">
      <c r="A50" s="13"/>
      <c r="B50" s="13"/>
      <c r="C50" s="13"/>
      <c r="D50" s="38" t="s">
        <v>20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15">
      <c r="A51" s="13"/>
      <c r="B51" s="13"/>
      <c r="C51" s="13"/>
      <c r="D51" s="37" t="s">
        <v>21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0" ht="15">
      <c r="A52" s="13"/>
      <c r="B52" s="13"/>
      <c r="C52" s="13"/>
      <c r="D52" s="37" t="s">
        <v>22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</row>
    <row r="53" spans="1:10" ht="51">
      <c r="A53" s="13"/>
      <c r="B53" s="13"/>
      <c r="C53" s="13"/>
      <c r="D53" s="25" t="s">
        <v>23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</row>
    <row r="54" spans="1:10" ht="15">
      <c r="A54" s="13"/>
      <c r="B54" s="13"/>
      <c r="C54" s="13"/>
      <c r="D54" s="14" t="s">
        <v>16</v>
      </c>
      <c r="E54" s="15">
        <f aca="true" t="shared" si="20" ref="E54:J54">E41</f>
        <v>0</v>
      </c>
      <c r="F54" s="15">
        <f t="shared" si="20"/>
        <v>0</v>
      </c>
      <c r="G54" s="15">
        <f t="shared" si="20"/>
        <v>10000</v>
      </c>
      <c r="H54" s="15">
        <f t="shared" si="20"/>
        <v>10000</v>
      </c>
      <c r="I54" s="15">
        <f t="shared" si="20"/>
        <v>0</v>
      </c>
      <c r="J54" s="15">
        <f t="shared" si="20"/>
        <v>0</v>
      </c>
    </row>
    <row r="55" spans="1:10" ht="15">
      <c r="A55" s="16"/>
      <c r="B55" s="16"/>
      <c r="C55" s="16"/>
      <c r="D55" s="8" t="s">
        <v>11</v>
      </c>
      <c r="E55" s="11">
        <f aca="true" t="shared" si="21" ref="E55:J55">E45+E54</f>
        <v>0</v>
      </c>
      <c r="F55" s="11">
        <f t="shared" si="21"/>
        <v>0</v>
      </c>
      <c r="G55" s="11">
        <f t="shared" si="21"/>
        <v>87700</v>
      </c>
      <c r="H55" s="11">
        <f t="shared" si="21"/>
        <v>87700</v>
      </c>
      <c r="I55" s="11">
        <f t="shared" si="21"/>
        <v>0</v>
      </c>
      <c r="J55" s="11">
        <f t="shared" si="21"/>
        <v>0</v>
      </c>
    </row>
    <row r="56" spans="1:10" ht="15">
      <c r="A56" s="26"/>
      <c r="B56" s="26"/>
      <c r="C56" s="26"/>
      <c r="D56" s="27" t="s">
        <v>12</v>
      </c>
      <c r="E56" s="129">
        <f>E55-F55</f>
        <v>0</v>
      </c>
      <c r="F56" s="130"/>
      <c r="G56" s="129">
        <f>G55-H55</f>
        <v>0</v>
      </c>
      <c r="H56" s="130"/>
      <c r="I56" s="129">
        <f>I55-J55</f>
        <v>0</v>
      </c>
      <c r="J56" s="130"/>
    </row>
  </sheetData>
  <sheetProtection/>
  <mergeCells count="21">
    <mergeCell ref="E56:F56"/>
    <mergeCell ref="G56:H56"/>
    <mergeCell ref="I56:J56"/>
    <mergeCell ref="A7:D7"/>
    <mergeCell ref="A11:D11"/>
    <mergeCell ref="A1:J1"/>
    <mergeCell ref="A2:J2"/>
    <mergeCell ref="A4:A5"/>
    <mergeCell ref="B4:B5"/>
    <mergeCell ref="C4:C5"/>
    <mergeCell ref="I29:J29"/>
    <mergeCell ref="E4:F4"/>
    <mergeCell ref="G4:H4"/>
    <mergeCell ref="I4:J4"/>
    <mergeCell ref="A6:D6"/>
    <mergeCell ref="D4:D5"/>
    <mergeCell ref="A17:D17"/>
    <mergeCell ref="A28:D28"/>
    <mergeCell ref="A29:D29"/>
    <mergeCell ref="E29:F29"/>
    <mergeCell ref="G29:H29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2 do Uchwały Nr  564/11 
Zarządu Powiatu w Stargardzie Szczecińskim
z dnia 11 lipca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84"/>
  <sheetViews>
    <sheetView tabSelected="1" workbookViewId="0" topLeftCell="A1">
      <pane ySplit="5" topLeftCell="A6" activePane="bottomLeft" state="frozen"/>
      <selection pane="topLeft" activeCell="J116" sqref="J116"/>
      <selection pane="bottomLeft" activeCell="J17" sqref="J17"/>
    </sheetView>
  </sheetViews>
  <sheetFormatPr defaultColWidth="9.140625" defaultRowHeight="15"/>
  <cols>
    <col min="1" max="1" width="5.140625" style="60" customWidth="1"/>
    <col min="2" max="2" width="5.8515625" style="60" customWidth="1"/>
    <col min="3" max="3" width="6.8515625" style="60" customWidth="1"/>
    <col min="4" max="4" width="7.140625" style="60" customWidth="1"/>
    <col min="5" max="5" width="42.421875" style="60" customWidth="1"/>
    <col min="6" max="6" width="12.7109375" style="60" customWidth="1"/>
    <col min="7" max="8" width="15.421875" style="60" customWidth="1"/>
    <col min="9" max="9" width="14.7109375" style="60" customWidth="1"/>
    <col min="10" max="10" width="14.00390625" style="60" customWidth="1"/>
    <col min="11" max="11" width="22.140625" style="60" customWidth="1"/>
    <col min="12" max="16384" width="9.140625" style="60" customWidth="1"/>
  </cols>
  <sheetData>
    <row r="1" spans="1:14" ht="36.75" customHeight="1">
      <c r="A1" s="153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59"/>
      <c r="M1" s="59"/>
      <c r="N1" s="59"/>
    </row>
    <row r="2" spans="1:11" ht="11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>
      <c r="A3" s="150" t="s">
        <v>62</v>
      </c>
      <c r="B3" s="150" t="s">
        <v>1</v>
      </c>
      <c r="C3" s="150" t="s">
        <v>63</v>
      </c>
      <c r="D3" s="150" t="s">
        <v>3</v>
      </c>
      <c r="E3" s="145" t="s">
        <v>64</v>
      </c>
      <c r="F3" s="145" t="s">
        <v>65</v>
      </c>
      <c r="G3" s="145" t="s">
        <v>66</v>
      </c>
      <c r="H3" s="145"/>
      <c r="I3" s="145"/>
      <c r="J3" s="145"/>
      <c r="K3" s="145" t="s">
        <v>67</v>
      </c>
    </row>
    <row r="4" spans="1:11" ht="12.75">
      <c r="A4" s="150"/>
      <c r="B4" s="150"/>
      <c r="C4" s="150"/>
      <c r="D4" s="150"/>
      <c r="E4" s="145"/>
      <c r="F4" s="145"/>
      <c r="G4" s="145" t="s">
        <v>68</v>
      </c>
      <c r="H4" s="145" t="s">
        <v>69</v>
      </c>
      <c r="I4" s="145"/>
      <c r="J4" s="145"/>
      <c r="K4" s="145"/>
    </row>
    <row r="5" spans="1:11" ht="39.75" customHeight="1">
      <c r="A5" s="150"/>
      <c r="B5" s="150"/>
      <c r="C5" s="150"/>
      <c r="D5" s="150"/>
      <c r="E5" s="145"/>
      <c r="F5" s="145"/>
      <c r="G5" s="145"/>
      <c r="H5" s="61" t="s">
        <v>70</v>
      </c>
      <c r="I5" s="61" t="s">
        <v>71</v>
      </c>
      <c r="J5" s="61" t="s">
        <v>72</v>
      </c>
      <c r="K5" s="145"/>
    </row>
    <row r="6" spans="1:11" s="64" customFormat="1" ht="15.75" customHeight="1">
      <c r="A6" s="62">
        <v>1</v>
      </c>
      <c r="B6" s="62">
        <v>2</v>
      </c>
      <c r="C6" s="62">
        <v>3</v>
      </c>
      <c r="D6" s="62">
        <v>4</v>
      </c>
      <c r="E6" s="63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</row>
    <row r="7" spans="1:11" ht="15" customHeight="1">
      <c r="A7" s="146" t="s">
        <v>73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30" customHeight="1">
      <c r="A8" s="65"/>
      <c r="B8" s="65">
        <v>600</v>
      </c>
      <c r="C8" s="65"/>
      <c r="D8" s="65"/>
      <c r="E8" s="65" t="s">
        <v>31</v>
      </c>
      <c r="F8" s="66">
        <f>F9+F13+F15+F17+F20+F18</f>
        <v>113901804</v>
      </c>
      <c r="G8" s="66">
        <f>G9+G13+G15+G17+G20+G18</f>
        <v>8788503</v>
      </c>
      <c r="H8" s="66">
        <f>H9+H13+H15+H17+H20+H18</f>
        <v>1300000</v>
      </c>
      <c r="I8" s="66">
        <f>I9+I13+I15+I17+I20+I18</f>
        <v>3677270</v>
      </c>
      <c r="J8" s="66">
        <f>J9+J13+J15+J17+J20+J18</f>
        <v>3811233</v>
      </c>
      <c r="K8" s="67"/>
    </row>
    <row r="9" spans="1:11" ht="48.75" customHeight="1">
      <c r="A9" s="68" t="s">
        <v>74</v>
      </c>
      <c r="B9" s="68">
        <v>600</v>
      </c>
      <c r="C9" s="68">
        <v>60014</v>
      </c>
      <c r="D9" s="68">
        <v>6050</v>
      </c>
      <c r="E9" s="69" t="s">
        <v>75</v>
      </c>
      <c r="F9" s="70">
        <v>41000304</v>
      </c>
      <c r="G9" s="70">
        <f>SUM(G10:G12)</f>
        <v>420000</v>
      </c>
      <c r="H9" s="70">
        <f>SUM(H10:H12)</f>
        <v>0</v>
      </c>
      <c r="I9" s="70">
        <f>SUM(I10:I12)</f>
        <v>0</v>
      </c>
      <c r="J9" s="70">
        <f>SUM(J10:J12)</f>
        <v>420000</v>
      </c>
      <c r="K9" s="71" t="s">
        <v>76</v>
      </c>
    </row>
    <row r="10" spans="1:11" ht="58.5" customHeight="1">
      <c r="A10" s="68" t="s">
        <v>15</v>
      </c>
      <c r="B10" s="68"/>
      <c r="C10" s="68"/>
      <c r="D10" s="72"/>
      <c r="E10" s="73" t="s">
        <v>77</v>
      </c>
      <c r="F10" s="74">
        <v>5040000</v>
      </c>
      <c r="G10" s="74">
        <f>SUM(H10:J10)</f>
        <v>60000</v>
      </c>
      <c r="H10" s="74">
        <v>0</v>
      </c>
      <c r="I10" s="75">
        <v>0</v>
      </c>
      <c r="J10" s="74">
        <v>60000</v>
      </c>
      <c r="K10" s="71" t="s">
        <v>76</v>
      </c>
    </row>
    <row r="11" spans="1:11" ht="30" customHeight="1">
      <c r="A11" s="68"/>
      <c r="B11" s="68"/>
      <c r="C11" s="68"/>
      <c r="D11" s="68"/>
      <c r="E11" s="69" t="s">
        <v>78</v>
      </c>
      <c r="F11" s="70">
        <f>SUM(G11)</f>
        <v>270000</v>
      </c>
      <c r="G11" s="70">
        <f>SUM(H11:J11)</f>
        <v>270000</v>
      </c>
      <c r="H11" s="70">
        <v>0</v>
      </c>
      <c r="I11" s="76">
        <v>0</v>
      </c>
      <c r="J11" s="70">
        <v>270000</v>
      </c>
      <c r="K11" s="71" t="s">
        <v>76</v>
      </c>
    </row>
    <row r="12" spans="1:11" s="80" customFormat="1" ht="27.75" customHeight="1">
      <c r="A12" s="77"/>
      <c r="B12" s="77"/>
      <c r="C12" s="77"/>
      <c r="D12" s="124"/>
      <c r="E12" s="125" t="s">
        <v>79</v>
      </c>
      <c r="F12" s="126">
        <f>SUM(G12)</f>
        <v>90000</v>
      </c>
      <c r="G12" s="126">
        <f>SUM(H12:J12)</f>
        <v>90000</v>
      </c>
      <c r="H12" s="126">
        <v>0</v>
      </c>
      <c r="I12" s="127">
        <v>0</v>
      </c>
      <c r="J12" s="126">
        <v>90000</v>
      </c>
      <c r="K12" s="128" t="s">
        <v>76</v>
      </c>
    </row>
    <row r="13" spans="1:11" s="107" customFormat="1" ht="48" customHeight="1">
      <c r="A13" s="72" t="s">
        <v>80</v>
      </c>
      <c r="B13" s="72"/>
      <c r="C13" s="72"/>
      <c r="D13" s="72">
        <v>6050</v>
      </c>
      <c r="E13" s="73" t="s">
        <v>81</v>
      </c>
      <c r="F13" s="74">
        <v>53178000</v>
      </c>
      <c r="G13" s="74">
        <f>G14</f>
        <v>6924003</v>
      </c>
      <c r="H13" s="74">
        <f>H14</f>
        <v>1300000</v>
      </c>
      <c r="I13" s="74">
        <f>I14</f>
        <v>3183770</v>
      </c>
      <c r="J13" s="74">
        <f>J14</f>
        <v>2440233</v>
      </c>
      <c r="K13" s="83" t="s">
        <v>76</v>
      </c>
    </row>
    <row r="14" spans="1:11" ht="72.75" customHeight="1">
      <c r="A14" s="68"/>
      <c r="B14" s="82"/>
      <c r="C14" s="72" t="s">
        <v>15</v>
      </c>
      <c r="D14" s="72">
        <v>6050</v>
      </c>
      <c r="E14" s="73" t="s">
        <v>82</v>
      </c>
      <c r="F14" s="74">
        <f>G14</f>
        <v>6924003</v>
      </c>
      <c r="G14" s="74">
        <f>H14+J14+I14</f>
        <v>6924003</v>
      </c>
      <c r="H14" s="74">
        <v>1300000</v>
      </c>
      <c r="I14" s="75">
        <v>3183770</v>
      </c>
      <c r="J14" s="74">
        <v>2440233</v>
      </c>
      <c r="K14" s="83" t="s">
        <v>76</v>
      </c>
    </row>
    <row r="15" spans="1:11" s="80" customFormat="1" ht="39.75" customHeight="1">
      <c r="A15" s="84" t="s">
        <v>83</v>
      </c>
      <c r="B15" s="77"/>
      <c r="C15" s="77"/>
      <c r="D15" s="124">
        <v>6050</v>
      </c>
      <c r="E15" s="125" t="s">
        <v>84</v>
      </c>
      <c r="F15" s="126">
        <v>14000000</v>
      </c>
      <c r="G15" s="126">
        <v>228000</v>
      </c>
      <c r="H15" s="126">
        <f>H16</f>
        <v>0</v>
      </c>
      <c r="I15" s="126">
        <f>I16</f>
        <v>0</v>
      </c>
      <c r="J15" s="126">
        <v>228000</v>
      </c>
      <c r="K15" s="128" t="s">
        <v>76</v>
      </c>
    </row>
    <row r="16" spans="1:11" ht="35.25" customHeight="1">
      <c r="A16" s="85"/>
      <c r="B16" s="68"/>
      <c r="C16" s="68"/>
      <c r="D16" s="68" t="s">
        <v>15</v>
      </c>
      <c r="E16" s="69" t="s">
        <v>85</v>
      </c>
      <c r="F16" s="86">
        <f>G16</f>
        <v>228000</v>
      </c>
      <c r="G16" s="86">
        <f>H16+J16+I16</f>
        <v>228000</v>
      </c>
      <c r="H16" s="86">
        <v>0</v>
      </c>
      <c r="I16" s="87">
        <v>0</v>
      </c>
      <c r="J16" s="86">
        <v>228000</v>
      </c>
      <c r="K16" s="71" t="s">
        <v>76</v>
      </c>
    </row>
    <row r="17" spans="1:11" ht="33" customHeight="1">
      <c r="A17" s="85" t="s">
        <v>86</v>
      </c>
      <c r="B17" s="68"/>
      <c r="C17" s="68"/>
      <c r="D17" s="68">
        <v>6050</v>
      </c>
      <c r="E17" s="69" t="s">
        <v>87</v>
      </c>
      <c r="F17" s="86">
        <v>3200000</v>
      </c>
      <c r="G17" s="86">
        <f>H17+J17+I17</f>
        <v>58000</v>
      </c>
      <c r="H17" s="86">
        <v>0</v>
      </c>
      <c r="I17" s="87">
        <v>0</v>
      </c>
      <c r="J17" s="86">
        <v>58000</v>
      </c>
      <c r="K17" s="71" t="s">
        <v>76</v>
      </c>
    </row>
    <row r="18" spans="1:11" ht="30.75" customHeight="1">
      <c r="A18" s="85" t="s">
        <v>88</v>
      </c>
      <c r="B18" s="68"/>
      <c r="C18" s="68"/>
      <c r="D18" s="68">
        <v>6050</v>
      </c>
      <c r="E18" s="69" t="s">
        <v>89</v>
      </c>
      <c r="F18" s="86">
        <f>F19</f>
        <v>1340000</v>
      </c>
      <c r="G18" s="86">
        <f>G19</f>
        <v>40000</v>
      </c>
      <c r="H18" s="86">
        <f>H19</f>
        <v>0</v>
      </c>
      <c r="I18" s="86">
        <f>I19</f>
        <v>0</v>
      </c>
      <c r="J18" s="86">
        <f>J19</f>
        <v>40000</v>
      </c>
      <c r="K18" s="71" t="s">
        <v>76</v>
      </c>
    </row>
    <row r="19" spans="1:11" ht="39.75" customHeight="1">
      <c r="A19" s="85"/>
      <c r="B19" s="68"/>
      <c r="C19" s="68"/>
      <c r="D19" s="68" t="s">
        <v>15</v>
      </c>
      <c r="E19" s="69" t="s">
        <v>90</v>
      </c>
      <c r="F19" s="86">
        <v>1340000</v>
      </c>
      <c r="G19" s="86">
        <f>H19+I19+J19</f>
        <v>40000</v>
      </c>
      <c r="H19" s="86">
        <v>0</v>
      </c>
      <c r="I19" s="87">
        <v>0</v>
      </c>
      <c r="J19" s="86">
        <v>40000</v>
      </c>
      <c r="K19" s="71" t="s">
        <v>76</v>
      </c>
    </row>
    <row r="20" spans="1:11" ht="29.25" customHeight="1">
      <c r="A20" s="72" t="s">
        <v>91</v>
      </c>
      <c r="B20" s="72"/>
      <c r="C20" s="72"/>
      <c r="D20" s="88">
        <v>6050</v>
      </c>
      <c r="E20" s="89" t="s">
        <v>92</v>
      </c>
      <c r="F20" s="90">
        <f>F21+F23+F24+F25+F26+F27+F28+F30</f>
        <v>1183500</v>
      </c>
      <c r="G20" s="90">
        <f>G21+G23+G24+G25+G26+G27+G28+G30</f>
        <v>1118500</v>
      </c>
      <c r="H20" s="90">
        <f>H21+H23+H24+H25+H26+H27+H28+H30</f>
        <v>0</v>
      </c>
      <c r="I20" s="90">
        <f>I21+I23+I24+I25+I26+I27+I28+I30</f>
        <v>493500</v>
      </c>
      <c r="J20" s="90">
        <f>J21+J23+J24+J25+J26+J27+J28+J30</f>
        <v>625000</v>
      </c>
      <c r="K20" s="83" t="s">
        <v>76</v>
      </c>
    </row>
    <row r="21" spans="1:11" ht="29.25" customHeight="1">
      <c r="A21" s="72"/>
      <c r="B21" s="72"/>
      <c r="C21" s="72"/>
      <c r="D21" s="68" t="s">
        <v>93</v>
      </c>
      <c r="E21" s="91" t="s">
        <v>89</v>
      </c>
      <c r="F21" s="92">
        <f>F22</f>
        <v>90000</v>
      </c>
      <c r="G21" s="92">
        <f>H21+J21+I21</f>
        <v>25000</v>
      </c>
      <c r="H21" s="92">
        <f>H22</f>
        <v>0</v>
      </c>
      <c r="I21" s="92">
        <f>I22</f>
        <v>0</v>
      </c>
      <c r="J21" s="92">
        <f>J22</f>
        <v>25000</v>
      </c>
      <c r="K21" s="83" t="s">
        <v>76</v>
      </c>
    </row>
    <row r="22" spans="1:11" ht="66.75" customHeight="1">
      <c r="A22" s="72"/>
      <c r="B22" s="72"/>
      <c r="C22" s="72"/>
      <c r="D22" s="68" t="s">
        <v>94</v>
      </c>
      <c r="E22" s="69" t="s">
        <v>95</v>
      </c>
      <c r="F22" s="86">
        <v>90000</v>
      </c>
      <c r="G22" s="86">
        <f aca="true" t="shared" si="0" ref="G22:G27">H22+I22+J22</f>
        <v>25000</v>
      </c>
      <c r="H22" s="86">
        <v>0</v>
      </c>
      <c r="I22" s="87">
        <v>0</v>
      </c>
      <c r="J22" s="86">
        <v>25000</v>
      </c>
      <c r="K22" s="83" t="s">
        <v>76</v>
      </c>
    </row>
    <row r="23" spans="1:11" ht="54.75" customHeight="1">
      <c r="A23" s="72"/>
      <c r="B23" s="72"/>
      <c r="C23" s="72"/>
      <c r="D23" s="68"/>
      <c r="E23" s="91" t="s">
        <v>96</v>
      </c>
      <c r="F23" s="92">
        <v>160000</v>
      </c>
      <c r="G23" s="92">
        <f t="shared" si="0"/>
        <v>160000</v>
      </c>
      <c r="H23" s="92">
        <v>0</v>
      </c>
      <c r="I23" s="93">
        <v>80000</v>
      </c>
      <c r="J23" s="92">
        <v>80000</v>
      </c>
      <c r="K23" s="83" t="s">
        <v>76</v>
      </c>
    </row>
    <row r="24" spans="1:11" ht="52.5" customHeight="1">
      <c r="A24" s="72"/>
      <c r="B24" s="72"/>
      <c r="C24" s="72"/>
      <c r="D24" s="72"/>
      <c r="E24" s="91" t="s">
        <v>97</v>
      </c>
      <c r="F24" s="92">
        <v>345000</v>
      </c>
      <c r="G24" s="92">
        <f t="shared" si="0"/>
        <v>345000</v>
      </c>
      <c r="H24" s="92">
        <v>0</v>
      </c>
      <c r="I24" s="93">
        <v>172500</v>
      </c>
      <c r="J24" s="92">
        <v>172500</v>
      </c>
      <c r="K24" s="83" t="s">
        <v>76</v>
      </c>
    </row>
    <row r="25" spans="1:11" ht="64.5" customHeight="1">
      <c r="A25" s="72"/>
      <c r="B25" s="72"/>
      <c r="C25" s="72"/>
      <c r="D25" s="72"/>
      <c r="E25" s="91" t="s">
        <v>98</v>
      </c>
      <c r="F25" s="92">
        <v>120000</v>
      </c>
      <c r="G25" s="92">
        <f t="shared" si="0"/>
        <v>120000</v>
      </c>
      <c r="H25" s="92">
        <v>0</v>
      </c>
      <c r="I25" s="93">
        <v>60000</v>
      </c>
      <c r="J25" s="92">
        <v>60000</v>
      </c>
      <c r="K25" s="83" t="s">
        <v>76</v>
      </c>
    </row>
    <row r="26" spans="1:11" ht="76.5" customHeight="1">
      <c r="A26" s="72"/>
      <c r="B26" s="72"/>
      <c r="C26" s="72"/>
      <c r="D26" s="72"/>
      <c r="E26" s="91" t="s">
        <v>99</v>
      </c>
      <c r="F26" s="92">
        <v>40000</v>
      </c>
      <c r="G26" s="92">
        <f t="shared" si="0"/>
        <v>40000</v>
      </c>
      <c r="H26" s="92">
        <v>0</v>
      </c>
      <c r="I26" s="93">
        <v>20000</v>
      </c>
      <c r="J26" s="92">
        <v>20000</v>
      </c>
      <c r="K26" s="83" t="s">
        <v>76</v>
      </c>
    </row>
    <row r="27" spans="1:11" s="80" customFormat="1" ht="102" customHeight="1">
      <c r="A27" s="72"/>
      <c r="B27" s="72"/>
      <c r="C27" s="72"/>
      <c r="D27" s="72"/>
      <c r="E27" s="91" t="s">
        <v>100</v>
      </c>
      <c r="F27" s="92">
        <v>90000</v>
      </c>
      <c r="G27" s="92">
        <f t="shared" si="0"/>
        <v>90000</v>
      </c>
      <c r="H27" s="92">
        <v>0</v>
      </c>
      <c r="I27" s="93">
        <v>45000</v>
      </c>
      <c r="J27" s="93">
        <v>45000</v>
      </c>
      <c r="K27" s="81" t="s">
        <v>76</v>
      </c>
    </row>
    <row r="28" spans="1:11" ht="60" customHeight="1">
      <c r="A28" s="72"/>
      <c r="B28" s="72"/>
      <c r="C28" s="72"/>
      <c r="D28" s="72"/>
      <c r="E28" s="91" t="s">
        <v>81</v>
      </c>
      <c r="F28" s="92">
        <f>F29</f>
        <v>206500</v>
      </c>
      <c r="G28" s="92">
        <f>G29</f>
        <v>206500</v>
      </c>
      <c r="H28" s="92">
        <f>H29</f>
        <v>0</v>
      </c>
      <c r="I28" s="92">
        <f>I29</f>
        <v>50000</v>
      </c>
      <c r="J28" s="92">
        <f>J29</f>
        <v>156500</v>
      </c>
      <c r="K28" s="83" t="s">
        <v>76</v>
      </c>
    </row>
    <row r="29" spans="1:11" ht="39.75" customHeight="1">
      <c r="A29" s="72"/>
      <c r="B29" s="72"/>
      <c r="C29" s="72"/>
      <c r="D29" s="72" t="s">
        <v>94</v>
      </c>
      <c r="E29" s="73" t="s">
        <v>101</v>
      </c>
      <c r="F29" s="74">
        <v>206500</v>
      </c>
      <c r="G29" s="74">
        <f>H29+J29+I29</f>
        <v>206500</v>
      </c>
      <c r="H29" s="74">
        <v>0</v>
      </c>
      <c r="I29" s="75">
        <v>50000</v>
      </c>
      <c r="J29" s="74">
        <v>156500</v>
      </c>
      <c r="K29" s="83" t="s">
        <v>76</v>
      </c>
    </row>
    <row r="30" spans="1:11" ht="78.75" customHeight="1">
      <c r="A30" s="72"/>
      <c r="B30" s="72"/>
      <c r="C30" s="72"/>
      <c r="D30" s="72"/>
      <c r="E30" s="91" t="s">
        <v>102</v>
      </c>
      <c r="F30" s="92">
        <v>132000</v>
      </c>
      <c r="G30" s="92">
        <f>H30+I30+J30</f>
        <v>132000</v>
      </c>
      <c r="H30" s="92">
        <v>0</v>
      </c>
      <c r="I30" s="93">
        <v>66000</v>
      </c>
      <c r="J30" s="92">
        <v>66000</v>
      </c>
      <c r="K30" s="83" t="s">
        <v>76</v>
      </c>
    </row>
    <row r="31" spans="1:11" ht="23.25" customHeight="1">
      <c r="A31" s="94"/>
      <c r="B31" s="94">
        <v>700</v>
      </c>
      <c r="C31" s="94"/>
      <c r="D31" s="94"/>
      <c r="E31" s="95" t="s">
        <v>103</v>
      </c>
      <c r="F31" s="96">
        <f>SUM(F32)</f>
        <v>13509</v>
      </c>
      <c r="G31" s="96">
        <f>SUM(G32)</f>
        <v>13509</v>
      </c>
      <c r="H31" s="96">
        <f>SUM(H32)</f>
        <v>0</v>
      </c>
      <c r="I31" s="96">
        <f>SUM(I32)</f>
        <v>13509</v>
      </c>
      <c r="J31" s="96">
        <f>SUM(J32)</f>
        <v>0</v>
      </c>
      <c r="K31" s="97"/>
    </row>
    <row r="32" spans="1:11" ht="65.25" customHeight="1">
      <c r="A32" s="77" t="s">
        <v>74</v>
      </c>
      <c r="B32" s="77">
        <v>700</v>
      </c>
      <c r="C32" s="77">
        <v>70005</v>
      </c>
      <c r="D32" s="77">
        <v>6060</v>
      </c>
      <c r="E32" s="98" t="s">
        <v>104</v>
      </c>
      <c r="F32" s="79">
        <f>G32</f>
        <v>13509</v>
      </c>
      <c r="G32" s="79">
        <f>H32+J32+I32</f>
        <v>13509</v>
      </c>
      <c r="H32" s="79">
        <v>0</v>
      </c>
      <c r="I32" s="79">
        <v>13509</v>
      </c>
      <c r="J32" s="79">
        <v>0</v>
      </c>
      <c r="K32" s="99" t="s">
        <v>105</v>
      </c>
    </row>
    <row r="33" spans="1:11" ht="23.25" customHeight="1">
      <c r="A33" s="94"/>
      <c r="B33" s="94">
        <v>710</v>
      </c>
      <c r="C33" s="94"/>
      <c r="D33" s="94"/>
      <c r="E33" s="95" t="s">
        <v>106</v>
      </c>
      <c r="F33" s="96">
        <f>SUM(F34)</f>
        <v>34000</v>
      </c>
      <c r="G33" s="96">
        <f>SUM(G34)</f>
        <v>34000</v>
      </c>
      <c r="H33" s="96">
        <f>SUM(H34)</f>
        <v>0</v>
      </c>
      <c r="I33" s="96">
        <f>SUM(I34)</f>
        <v>18000</v>
      </c>
      <c r="J33" s="96">
        <f>SUM(J34)</f>
        <v>16000</v>
      </c>
      <c r="K33" s="97"/>
    </row>
    <row r="34" spans="1:11" ht="69" customHeight="1">
      <c r="A34" s="68" t="s">
        <v>74</v>
      </c>
      <c r="B34" s="68">
        <v>710</v>
      </c>
      <c r="C34" s="68">
        <v>71013</v>
      </c>
      <c r="D34" s="77">
        <v>6060</v>
      </c>
      <c r="E34" s="78" t="s">
        <v>107</v>
      </c>
      <c r="F34" s="79">
        <f>G34</f>
        <v>34000</v>
      </c>
      <c r="G34" s="79">
        <f>H34+J34+I34</f>
        <v>34000</v>
      </c>
      <c r="H34" s="79">
        <v>0</v>
      </c>
      <c r="I34" s="79">
        <v>18000</v>
      </c>
      <c r="J34" s="79">
        <v>16000</v>
      </c>
      <c r="K34" s="99" t="s">
        <v>108</v>
      </c>
    </row>
    <row r="35" spans="1:11" ht="22.5" customHeight="1">
      <c r="A35" s="94"/>
      <c r="B35" s="94">
        <v>750</v>
      </c>
      <c r="C35" s="94"/>
      <c r="D35" s="94"/>
      <c r="E35" s="95" t="s">
        <v>109</v>
      </c>
      <c r="F35" s="96">
        <f>F36</f>
        <v>60000</v>
      </c>
      <c r="G35" s="96">
        <f>G36</f>
        <v>60000</v>
      </c>
      <c r="H35" s="96">
        <f>H36</f>
        <v>0</v>
      </c>
      <c r="I35" s="96">
        <f>I36</f>
        <v>0</v>
      </c>
      <c r="J35" s="96">
        <f>J36</f>
        <v>60000</v>
      </c>
      <c r="K35" s="95"/>
    </row>
    <row r="36" spans="1:11" ht="43.5" customHeight="1">
      <c r="A36" s="68" t="s">
        <v>74</v>
      </c>
      <c r="B36" s="68">
        <v>750</v>
      </c>
      <c r="C36" s="68">
        <v>75020</v>
      </c>
      <c r="D36" s="68">
        <v>6060</v>
      </c>
      <c r="E36" s="69" t="s">
        <v>110</v>
      </c>
      <c r="F36" s="70">
        <f>G36</f>
        <v>60000</v>
      </c>
      <c r="G36" s="70">
        <f>H36+J36+I36</f>
        <v>60000</v>
      </c>
      <c r="H36" s="70">
        <v>0</v>
      </c>
      <c r="I36" s="70">
        <v>0</v>
      </c>
      <c r="J36" s="70">
        <v>60000</v>
      </c>
      <c r="K36" s="100" t="s">
        <v>111</v>
      </c>
    </row>
    <row r="37" spans="1:11" s="101" customFormat="1" ht="33" customHeight="1">
      <c r="A37" s="94"/>
      <c r="B37" s="94">
        <v>754</v>
      </c>
      <c r="C37" s="94"/>
      <c r="D37" s="94"/>
      <c r="E37" s="95" t="s">
        <v>112</v>
      </c>
      <c r="F37" s="96">
        <f>F38+F39</f>
        <v>106000</v>
      </c>
      <c r="G37" s="96">
        <f>G38+G39</f>
        <v>106000</v>
      </c>
      <c r="H37" s="96">
        <f>H38+H39</f>
        <v>0</v>
      </c>
      <c r="I37" s="96">
        <f>I38+I39</f>
        <v>36000</v>
      </c>
      <c r="J37" s="96">
        <f>J38+J39</f>
        <v>70000</v>
      </c>
      <c r="K37" s="95"/>
    </row>
    <row r="38" spans="1:11" ht="58.5" customHeight="1">
      <c r="A38" s="68" t="s">
        <v>74</v>
      </c>
      <c r="B38" s="68">
        <v>754</v>
      </c>
      <c r="C38" s="68">
        <v>75411</v>
      </c>
      <c r="D38" s="68">
        <v>6060</v>
      </c>
      <c r="E38" s="69" t="s">
        <v>113</v>
      </c>
      <c r="F38" s="70">
        <f>SUM(G38)</f>
        <v>70000</v>
      </c>
      <c r="G38" s="70">
        <f>SUM(H38:J38)</f>
        <v>70000</v>
      </c>
      <c r="H38" s="70">
        <v>0</v>
      </c>
      <c r="I38" s="70">
        <v>0</v>
      </c>
      <c r="J38" s="70">
        <v>70000</v>
      </c>
      <c r="K38" s="100" t="s">
        <v>114</v>
      </c>
    </row>
    <row r="39" spans="1:11" s="107" customFormat="1" ht="108.75" customHeight="1">
      <c r="A39" s="68"/>
      <c r="B39" s="68"/>
      <c r="C39" s="68">
        <v>75411</v>
      </c>
      <c r="D39" s="68">
        <v>6060</v>
      </c>
      <c r="E39" s="69" t="s">
        <v>115</v>
      </c>
      <c r="F39" s="70">
        <f>SUM(G39)</f>
        <v>36000</v>
      </c>
      <c r="G39" s="70">
        <f>SUM(H39:J39)</f>
        <v>36000</v>
      </c>
      <c r="H39" s="70">
        <v>0</v>
      </c>
      <c r="I39" s="70">
        <v>36000</v>
      </c>
      <c r="J39" s="70">
        <v>0</v>
      </c>
      <c r="K39" s="100" t="s">
        <v>114</v>
      </c>
    </row>
    <row r="40" spans="1:11" ht="19.5" customHeight="1">
      <c r="A40" s="94"/>
      <c r="B40" s="102">
        <v>801</v>
      </c>
      <c r="C40" s="102"/>
      <c r="D40" s="102"/>
      <c r="E40" s="103" t="s">
        <v>116</v>
      </c>
      <c r="F40" s="104">
        <f>SUM(F41:F43)</f>
        <v>2871000</v>
      </c>
      <c r="G40" s="104">
        <f>SUM(G41:G43)</f>
        <v>2071000</v>
      </c>
      <c r="H40" s="104">
        <f>SUM(H41:H43)</f>
        <v>1000000</v>
      </c>
      <c r="I40" s="104">
        <f>SUM(I41:I43)</f>
        <v>65000</v>
      </c>
      <c r="J40" s="104">
        <f>SUM(J41:J43)</f>
        <v>1006000</v>
      </c>
      <c r="K40" s="105"/>
    </row>
    <row r="41" spans="1:11" s="107" customFormat="1" ht="48.75" customHeight="1">
      <c r="A41" s="68" t="s">
        <v>74</v>
      </c>
      <c r="B41" s="68">
        <v>801</v>
      </c>
      <c r="C41" s="68">
        <v>80111</v>
      </c>
      <c r="D41" s="68">
        <v>6050</v>
      </c>
      <c r="E41" s="69" t="s">
        <v>117</v>
      </c>
      <c r="F41" s="70">
        <f>SUM(G41)</f>
        <v>6000</v>
      </c>
      <c r="G41" s="70">
        <f>H41+J41+I41</f>
        <v>6000</v>
      </c>
      <c r="H41" s="70">
        <v>0</v>
      </c>
      <c r="I41" s="70">
        <v>0</v>
      </c>
      <c r="J41" s="70">
        <v>6000</v>
      </c>
      <c r="K41" s="106" t="s">
        <v>118</v>
      </c>
    </row>
    <row r="42" spans="1:11" ht="47.25" customHeight="1">
      <c r="A42" s="68" t="s">
        <v>80</v>
      </c>
      <c r="B42" s="72">
        <v>801</v>
      </c>
      <c r="C42" s="72">
        <v>80140</v>
      </c>
      <c r="D42" s="72">
        <v>6060</v>
      </c>
      <c r="E42" s="108" t="s">
        <v>119</v>
      </c>
      <c r="F42" s="74">
        <v>25000</v>
      </c>
      <c r="G42" s="74">
        <f>H42+J42+I42</f>
        <v>25000</v>
      </c>
      <c r="H42" s="74">
        <v>0</v>
      </c>
      <c r="I42" s="74">
        <v>25000</v>
      </c>
      <c r="J42" s="74">
        <v>0</v>
      </c>
      <c r="K42" s="109" t="s">
        <v>120</v>
      </c>
    </row>
    <row r="43" spans="1:11" ht="57" customHeight="1">
      <c r="A43" s="68" t="s">
        <v>83</v>
      </c>
      <c r="B43" s="72">
        <v>801</v>
      </c>
      <c r="C43" s="72">
        <v>80195</v>
      </c>
      <c r="D43" s="72">
        <v>6050</v>
      </c>
      <c r="E43" s="108" t="s">
        <v>121</v>
      </c>
      <c r="F43" s="74">
        <v>2840000</v>
      </c>
      <c r="G43" s="74">
        <f>H43+J43+I43</f>
        <v>2040000</v>
      </c>
      <c r="H43" s="74">
        <v>1000000</v>
      </c>
      <c r="I43" s="74">
        <v>40000</v>
      </c>
      <c r="J43" s="74">
        <v>1000000</v>
      </c>
      <c r="K43" s="109" t="s">
        <v>122</v>
      </c>
    </row>
    <row r="44" spans="1:11" ht="20.25" customHeight="1">
      <c r="A44" s="94"/>
      <c r="B44" s="94">
        <v>851</v>
      </c>
      <c r="C44" s="94"/>
      <c r="D44" s="94"/>
      <c r="E44" s="95" t="s">
        <v>28</v>
      </c>
      <c r="F44" s="96">
        <f>F45</f>
        <v>133180110</v>
      </c>
      <c r="G44" s="96">
        <f>G45</f>
        <v>2690000</v>
      </c>
      <c r="H44" s="96">
        <f>H45</f>
        <v>1000000</v>
      </c>
      <c r="I44" s="96">
        <f>I45</f>
        <v>350000</v>
      </c>
      <c r="J44" s="96">
        <f>J45</f>
        <v>1340000</v>
      </c>
      <c r="K44" s="97"/>
    </row>
    <row r="45" spans="1:11" ht="43.5" customHeight="1">
      <c r="A45" s="72" t="s">
        <v>74</v>
      </c>
      <c r="B45" s="72">
        <v>851</v>
      </c>
      <c r="C45" s="72">
        <v>85111</v>
      </c>
      <c r="D45" s="72">
        <v>6050</v>
      </c>
      <c r="E45" s="73" t="s">
        <v>123</v>
      </c>
      <c r="F45" s="74">
        <v>133180110</v>
      </c>
      <c r="G45" s="74">
        <f>H45+J45+I45</f>
        <v>2690000</v>
      </c>
      <c r="H45" s="74">
        <v>1000000</v>
      </c>
      <c r="I45" s="75">
        <v>350000</v>
      </c>
      <c r="J45" s="74">
        <v>1340000</v>
      </c>
      <c r="K45" s="109" t="s">
        <v>124</v>
      </c>
    </row>
    <row r="46" spans="1:11" ht="24" customHeight="1">
      <c r="A46" s="94"/>
      <c r="B46" s="94">
        <v>852</v>
      </c>
      <c r="C46" s="94"/>
      <c r="D46" s="94"/>
      <c r="E46" s="95" t="s">
        <v>125</v>
      </c>
      <c r="F46" s="96">
        <f>F47+F48+F49</f>
        <v>2450000</v>
      </c>
      <c r="G46" s="96">
        <f>G47+G48+G49</f>
        <v>1290000</v>
      </c>
      <c r="H46" s="96">
        <f>H47+H48+H49</f>
        <v>0</v>
      </c>
      <c r="I46" s="96">
        <f>I47+I48+I49</f>
        <v>690000</v>
      </c>
      <c r="J46" s="96">
        <f>J47+J48+J49</f>
        <v>600000</v>
      </c>
      <c r="K46" s="97"/>
    </row>
    <row r="47" spans="1:11" ht="66.75" customHeight="1">
      <c r="A47" s="68" t="s">
        <v>74</v>
      </c>
      <c r="B47" s="68">
        <v>852</v>
      </c>
      <c r="C47" s="68">
        <v>85201</v>
      </c>
      <c r="D47" s="68">
        <v>6050</v>
      </c>
      <c r="E47" s="69" t="s">
        <v>126</v>
      </c>
      <c r="F47" s="70">
        <v>1150000</v>
      </c>
      <c r="G47" s="70">
        <f>H47+J47+I47</f>
        <v>450000</v>
      </c>
      <c r="H47" s="70">
        <v>0</v>
      </c>
      <c r="I47" s="76">
        <v>150000</v>
      </c>
      <c r="J47" s="70">
        <v>300000</v>
      </c>
      <c r="K47" s="100" t="s">
        <v>127</v>
      </c>
    </row>
    <row r="48" spans="1:11" ht="46.5" customHeight="1">
      <c r="A48" s="68" t="s">
        <v>80</v>
      </c>
      <c r="B48" s="68">
        <v>852</v>
      </c>
      <c r="C48" s="68">
        <v>85201</v>
      </c>
      <c r="D48" s="68">
        <v>6050</v>
      </c>
      <c r="E48" s="69" t="s">
        <v>128</v>
      </c>
      <c r="F48" s="70">
        <f>G48</f>
        <v>300000</v>
      </c>
      <c r="G48" s="70">
        <f>H48+J48+I48</f>
        <v>300000</v>
      </c>
      <c r="H48" s="70">
        <v>0</v>
      </c>
      <c r="I48" s="76">
        <v>0</v>
      </c>
      <c r="J48" s="70">
        <v>300000</v>
      </c>
      <c r="K48" s="100" t="s">
        <v>111</v>
      </c>
    </row>
    <row r="49" spans="1:11" s="107" customFormat="1" ht="45.75" customHeight="1">
      <c r="A49" s="68" t="s">
        <v>83</v>
      </c>
      <c r="B49" s="68"/>
      <c r="C49" s="68">
        <v>85201</v>
      </c>
      <c r="D49" s="68">
        <v>6050</v>
      </c>
      <c r="E49" s="69" t="s">
        <v>129</v>
      </c>
      <c r="F49" s="70">
        <v>1000000</v>
      </c>
      <c r="G49" s="70">
        <f>H49+J49+I49</f>
        <v>540000</v>
      </c>
      <c r="H49" s="70">
        <v>0</v>
      </c>
      <c r="I49" s="76">
        <v>540000</v>
      </c>
      <c r="J49" s="70">
        <v>0</v>
      </c>
      <c r="K49" s="100" t="s">
        <v>130</v>
      </c>
    </row>
    <row r="50" spans="1:11" ht="27.75" customHeight="1">
      <c r="A50" s="94"/>
      <c r="B50" s="94">
        <v>853</v>
      </c>
      <c r="C50" s="94"/>
      <c r="D50" s="94"/>
      <c r="E50" s="95" t="s">
        <v>131</v>
      </c>
      <c r="F50" s="96">
        <f>F51</f>
        <v>6000</v>
      </c>
      <c r="G50" s="96">
        <f>G51</f>
        <v>6000</v>
      </c>
      <c r="H50" s="96">
        <f>H51</f>
        <v>0</v>
      </c>
      <c r="I50" s="96">
        <f>I51</f>
        <v>6000</v>
      </c>
      <c r="J50" s="96">
        <f>J51</f>
        <v>0</v>
      </c>
      <c r="K50" s="97"/>
    </row>
    <row r="51" spans="1:11" s="107" customFormat="1" ht="69" customHeight="1">
      <c r="A51" s="68" t="s">
        <v>74</v>
      </c>
      <c r="B51" s="68">
        <v>853</v>
      </c>
      <c r="C51" s="68">
        <v>85333</v>
      </c>
      <c r="D51" s="68">
        <v>6050</v>
      </c>
      <c r="E51" s="69" t="s">
        <v>132</v>
      </c>
      <c r="F51" s="70">
        <f>G51</f>
        <v>6000</v>
      </c>
      <c r="G51" s="70">
        <f>H51+J51+I51</f>
        <v>6000</v>
      </c>
      <c r="H51" s="70">
        <v>0</v>
      </c>
      <c r="I51" s="76">
        <v>6000</v>
      </c>
      <c r="J51" s="70">
        <v>0</v>
      </c>
      <c r="K51" s="100" t="s">
        <v>133</v>
      </c>
    </row>
    <row r="52" spans="1:11" ht="24" customHeight="1">
      <c r="A52" s="94"/>
      <c r="B52" s="94">
        <v>854</v>
      </c>
      <c r="C52" s="94"/>
      <c r="D52" s="94"/>
      <c r="E52" s="95" t="s">
        <v>134</v>
      </c>
      <c r="F52" s="96">
        <f>F53</f>
        <v>220000</v>
      </c>
      <c r="G52" s="96">
        <f>G53</f>
        <v>220000</v>
      </c>
      <c r="H52" s="96">
        <f>H53</f>
        <v>50000</v>
      </c>
      <c r="I52" s="96">
        <f>I53</f>
        <v>170000</v>
      </c>
      <c r="J52" s="96">
        <f>J53</f>
        <v>0</v>
      </c>
      <c r="K52" s="97"/>
    </row>
    <row r="53" spans="1:11" ht="78.75" customHeight="1">
      <c r="A53" s="68" t="s">
        <v>74</v>
      </c>
      <c r="B53" s="68">
        <v>854</v>
      </c>
      <c r="C53" s="68">
        <v>85410</v>
      </c>
      <c r="D53" s="68">
        <v>6050</v>
      </c>
      <c r="E53" s="69" t="s">
        <v>135</v>
      </c>
      <c r="F53" s="70">
        <f>G53</f>
        <v>220000</v>
      </c>
      <c r="G53" s="70">
        <f>H53+J53+I53</f>
        <v>220000</v>
      </c>
      <c r="H53" s="70">
        <v>50000</v>
      </c>
      <c r="I53" s="76">
        <v>170000</v>
      </c>
      <c r="J53" s="70">
        <v>0</v>
      </c>
      <c r="K53" s="100" t="s">
        <v>136</v>
      </c>
    </row>
    <row r="54" spans="1:11" ht="24.75" customHeight="1">
      <c r="A54" s="147" t="s">
        <v>137</v>
      </c>
      <c r="B54" s="147"/>
      <c r="C54" s="147"/>
      <c r="D54" s="147"/>
      <c r="E54" s="147"/>
      <c r="F54" s="110">
        <f>F46+F44+F40+F37+F35+F33+F8+F31+F52+F50</f>
        <v>252842423</v>
      </c>
      <c r="G54" s="110">
        <f>G46+G44+G40+G37+G35+G33+G8+G31+G52+G50</f>
        <v>15279012</v>
      </c>
      <c r="H54" s="110">
        <f>H46+H44+H40+H37+H35+H33+H8+H31+H52+H50</f>
        <v>3350000</v>
      </c>
      <c r="I54" s="110">
        <f>I46+I44+I40+I37+I35+I33+I8+I31+I52+I50</f>
        <v>5025779</v>
      </c>
      <c r="J54" s="110">
        <f>J46+J44+J40+J37+J35+J33+J8+J31+J52+J50</f>
        <v>6903233</v>
      </c>
      <c r="K54" s="110"/>
    </row>
    <row r="55" spans="1:11" ht="8.25" customHeight="1">
      <c r="A55" s="148" t="s">
        <v>138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ht="19.5" customHeight="1">
      <c r="A56" s="149" t="s">
        <v>139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</row>
    <row r="57" spans="1:11" ht="12.75">
      <c r="A57" s="150" t="s">
        <v>62</v>
      </c>
      <c r="B57" s="150" t="s">
        <v>1</v>
      </c>
      <c r="C57" s="150" t="s">
        <v>63</v>
      </c>
      <c r="D57" s="150" t="s">
        <v>3</v>
      </c>
      <c r="E57" s="145" t="s">
        <v>64</v>
      </c>
      <c r="F57" s="145" t="s">
        <v>140</v>
      </c>
      <c r="G57" s="145" t="s">
        <v>66</v>
      </c>
      <c r="H57" s="145"/>
      <c r="I57" s="145"/>
      <c r="J57" s="145"/>
      <c r="K57" s="145" t="s">
        <v>67</v>
      </c>
    </row>
    <row r="58" spans="1:11" ht="12.75">
      <c r="A58" s="150"/>
      <c r="B58" s="150"/>
      <c r="C58" s="150"/>
      <c r="D58" s="150"/>
      <c r="E58" s="145"/>
      <c r="F58" s="145"/>
      <c r="G58" s="145" t="s">
        <v>68</v>
      </c>
      <c r="H58" s="145" t="s">
        <v>69</v>
      </c>
      <c r="I58" s="145"/>
      <c r="J58" s="145"/>
      <c r="K58" s="145"/>
    </row>
    <row r="59" spans="1:11" ht="30" customHeight="1">
      <c r="A59" s="150"/>
      <c r="B59" s="150"/>
      <c r="C59" s="150"/>
      <c r="D59" s="150"/>
      <c r="E59" s="145"/>
      <c r="F59" s="145"/>
      <c r="G59" s="145"/>
      <c r="H59" s="61" t="s">
        <v>70</v>
      </c>
      <c r="I59" s="61" t="s">
        <v>71</v>
      </c>
      <c r="J59" s="61" t="s">
        <v>72</v>
      </c>
      <c r="K59" s="145"/>
    </row>
    <row r="60" spans="1:11" ht="44.25" customHeight="1">
      <c r="A60" s="111" t="s">
        <v>74</v>
      </c>
      <c r="B60" s="112">
        <v>754</v>
      </c>
      <c r="C60" s="112">
        <v>75404</v>
      </c>
      <c r="D60" s="112">
        <v>6170</v>
      </c>
      <c r="E60" s="113" t="s">
        <v>141</v>
      </c>
      <c r="F60" s="114">
        <v>200000</v>
      </c>
      <c r="G60" s="115">
        <f>H60+J60+I60</f>
        <v>200000</v>
      </c>
      <c r="H60" s="114">
        <v>200000</v>
      </c>
      <c r="I60" s="114">
        <v>0</v>
      </c>
      <c r="J60" s="114">
        <v>0</v>
      </c>
      <c r="K60" s="100" t="s">
        <v>111</v>
      </c>
    </row>
    <row r="61" spans="1:11" ht="39" customHeight="1">
      <c r="A61" s="111" t="s">
        <v>80</v>
      </c>
      <c r="B61" s="111">
        <v>851</v>
      </c>
      <c r="C61" s="111">
        <v>85111</v>
      </c>
      <c r="D61" s="111">
        <v>6220</v>
      </c>
      <c r="E61" s="116" t="s">
        <v>142</v>
      </c>
      <c r="F61" s="117">
        <v>550000</v>
      </c>
      <c r="G61" s="118">
        <f>H61+J61+I61</f>
        <v>550000</v>
      </c>
      <c r="H61" s="117">
        <v>150000</v>
      </c>
      <c r="I61" s="117">
        <v>400000</v>
      </c>
      <c r="J61" s="117">
        <v>0</v>
      </c>
      <c r="K61" s="109" t="s">
        <v>111</v>
      </c>
    </row>
    <row r="62" spans="1:11" ht="19.5" customHeight="1">
      <c r="A62" s="151" t="s">
        <v>137</v>
      </c>
      <c r="B62" s="151"/>
      <c r="C62" s="151"/>
      <c r="D62" s="151"/>
      <c r="E62" s="151"/>
      <c r="F62" s="119">
        <f>SUM(F60:F61)</f>
        <v>750000</v>
      </c>
      <c r="G62" s="119">
        <f>SUM(G60:G61)</f>
        <v>750000</v>
      </c>
      <c r="H62" s="119">
        <f>SUM(H60:H61)</f>
        <v>350000</v>
      </c>
      <c r="I62" s="119">
        <f>SUM(I60:I61)</f>
        <v>400000</v>
      </c>
      <c r="J62" s="119">
        <f>SUM(J60:J61)</f>
        <v>0</v>
      </c>
      <c r="K62" s="119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22.5" customHeight="1">
      <c r="A64" s="152" t="s">
        <v>73</v>
      </c>
      <c r="B64" s="152"/>
      <c r="C64" s="152"/>
      <c r="D64" s="152"/>
      <c r="E64" s="152"/>
      <c r="F64" s="121">
        <f>F54</f>
        <v>252842423</v>
      </c>
      <c r="G64" s="121">
        <f>G54</f>
        <v>15279012</v>
      </c>
      <c r="H64" s="121">
        <f>H54</f>
        <v>3350000</v>
      </c>
      <c r="I64" s="121">
        <f>I54</f>
        <v>5025779</v>
      </c>
      <c r="J64" s="121">
        <f>J54</f>
        <v>6903233</v>
      </c>
      <c r="K64" s="122"/>
    </row>
    <row r="65" spans="1:11" ht="21.75" customHeight="1">
      <c r="A65" s="152" t="s">
        <v>139</v>
      </c>
      <c r="B65" s="152"/>
      <c r="C65" s="152"/>
      <c r="D65" s="152"/>
      <c r="E65" s="152"/>
      <c r="F65" s="121">
        <f>F62</f>
        <v>750000</v>
      </c>
      <c r="G65" s="121">
        <f>G62</f>
        <v>750000</v>
      </c>
      <c r="H65" s="121">
        <f>H62</f>
        <v>350000</v>
      </c>
      <c r="I65" s="121">
        <f>I62</f>
        <v>400000</v>
      </c>
      <c r="J65" s="121">
        <f>J62</f>
        <v>0</v>
      </c>
      <c r="K65" s="122"/>
    </row>
    <row r="66" spans="1:11" ht="18.75" customHeight="1">
      <c r="A66" s="152" t="s">
        <v>143</v>
      </c>
      <c r="B66" s="152"/>
      <c r="C66" s="152"/>
      <c r="D66" s="152"/>
      <c r="E66" s="152"/>
      <c r="F66" s="121">
        <f>SUM(F64:F65)</f>
        <v>253592423</v>
      </c>
      <c r="G66" s="121">
        <f>SUM(G64:G65)</f>
        <v>16029012</v>
      </c>
      <c r="H66" s="121">
        <f>SUM(H64:H65)</f>
        <v>3700000</v>
      </c>
      <c r="I66" s="121">
        <f>SUM(I64:I65)</f>
        <v>5425779</v>
      </c>
      <c r="J66" s="121">
        <f>SUM(J64:J65)</f>
        <v>6903233</v>
      </c>
      <c r="K66" s="122"/>
    </row>
    <row r="67" spans="8:9" ht="21" customHeight="1">
      <c r="H67" s="157">
        <f>H66+I66</f>
        <v>9125779</v>
      </c>
      <c r="I67" s="158"/>
    </row>
    <row r="85" ht="12.75" customHeight="1"/>
    <row r="283" ht="12.75">
      <c r="G283" s="107"/>
    </row>
    <row r="284" spans="1:11" ht="12.7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</row>
  </sheetData>
  <sheetProtection/>
  <mergeCells count="31">
    <mergeCell ref="A65:E65"/>
    <mergeCell ref="A66:E66"/>
    <mergeCell ref="H67:I67"/>
    <mergeCell ref="G57:J57"/>
    <mergeCell ref="B57:B59"/>
    <mergeCell ref="C57:C59"/>
    <mergeCell ref="D57:D59"/>
    <mergeCell ref="E57:E59"/>
    <mergeCell ref="A1:K1"/>
    <mergeCell ref="A2:K2"/>
    <mergeCell ref="A3:A5"/>
    <mergeCell ref="B3:B5"/>
    <mergeCell ref="C3:C5"/>
    <mergeCell ref="A57:A59"/>
    <mergeCell ref="G3:J3"/>
    <mergeCell ref="E3:E5"/>
    <mergeCell ref="K57:K59"/>
    <mergeCell ref="G58:G59"/>
    <mergeCell ref="H58:J58"/>
    <mergeCell ref="A62:E62"/>
    <mergeCell ref="A64:E64"/>
    <mergeCell ref="F3:F5"/>
    <mergeCell ref="F57:F59"/>
    <mergeCell ref="K3:K5"/>
    <mergeCell ref="H4:J4"/>
    <mergeCell ref="A7:K7"/>
    <mergeCell ref="A54:E54"/>
    <mergeCell ref="A55:K55"/>
    <mergeCell ref="A56:K56"/>
    <mergeCell ref="G4:G5"/>
    <mergeCell ref="D3:D5"/>
  </mergeCells>
  <printOptions horizontalCentered="1"/>
  <pageMargins left="0.5511811023622047" right="0.31496062992125984" top="1.141732283464567" bottom="0.3937007874015748" header="0.2755905511811024" footer="0.5118110236220472"/>
  <pageSetup fitToHeight="4" horizontalDpi="300" verticalDpi="300" orientation="landscape" paperSize="9" scale="80" r:id="rId1"/>
  <headerFooter>
    <oddHeader>&amp;RZałącznik do uzasadnienia do Uchwały
 Zarządu Powiatu w Stargardzie  Szczecińskim 
z dnia 11 lipca 2011 r.w sprawie zmiany
 układu wykonawczego Powiatu na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2011-07-18T07:15:14Z</dcterms:modified>
  <cp:category/>
  <cp:version/>
  <cp:contentType/>
  <cp:contentStatus/>
</cp:coreProperties>
</file>