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ącznik Nr 1" sheetId="1" r:id="rId1"/>
    <sheet name="Załącznik Nr 2" sheetId="2" r:id="rId2"/>
    <sheet name="Załącznik Nr 3 poroz. jst" sheetId="3" r:id="rId3"/>
  </sheets>
  <definedNames>
    <definedName name="_xlnm.Print_Area" localSheetId="2">'Załącznik Nr 3 poroz. jst'!$A$1:$K$18</definedName>
    <definedName name="_xlnm.Print_Titles" localSheetId="0">'Załącznik Nr 1'!$4:$5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<sst xmlns="http://schemas.openxmlformats.org/spreadsheetml/2006/main" count="295" uniqueCount="116">
  <si>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</si>
  <si>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</si>
  <si>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</si>
  <si>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</si>
  <si>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</si>
  <si>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</si>
  <si>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</si>
  <si>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</si>
  <si>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</si>
  <si>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</si>
  <si>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</si>
  <si>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RAZEM:</t>
  </si>
  <si>
    <t>per saldo</t>
  </si>
  <si>
    <t>WYDATKI - w grupach</t>
  </si>
  <si>
    <t>WYDATKI BIEŻĄCE</t>
  </si>
  <si>
    <t>w tym:</t>
  </si>
  <si>
    <t>WYDATKI MAJĄTKOWE</t>
  </si>
  <si>
    <t>Wynagrodzenia</t>
  </si>
  <si>
    <t>Składki naliczane od wynagrodzeń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</si>
  <si>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</si>
  <si>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</si>
  <si>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</si>
  <si>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</si>
  <si>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</si>
  <si>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Razem wynagrodzenia i składki od nich naliczane</t>
  </si>
  <si>
    <t>ZMIANY UKŁADU WYKONAWCZEGO BUDŻETU POWIATU  STARGARDZKIEGO NA 2011 ROK I OSTATECZNE KWOTY DOCHODÓW I WYDATKÓW</t>
  </si>
  <si>
    <t>WYDATKI - paragrafy</t>
  </si>
  <si>
    <t>(W PEŁNEJ SZCZEGÓŁOWOŚCI KLASYFIKACJI BUDŻETOWEJ)</t>
  </si>
  <si>
    <t>(Z PODZIAŁEM NA JEDNOSTKI ORGANIZACYJNE POWIATU )</t>
  </si>
  <si>
    <t>4210</t>
  </si>
  <si>
    <t>Zakup materiałów i wyposażenia</t>
  </si>
  <si>
    <t>4700</t>
  </si>
  <si>
    <t>801</t>
  </si>
  <si>
    <t>Oświata i wychowanie</t>
  </si>
  <si>
    <t>4370</t>
  </si>
  <si>
    <t>4430</t>
  </si>
  <si>
    <t>4480</t>
  </si>
  <si>
    <t>Opłaty z tytułu zakupu usług telekomunikacyjnych świadczonych w stacjonarnej publicznej sieci telefonicznej</t>
  </si>
  <si>
    <t>Różne opłaty i składki</t>
  </si>
  <si>
    <t>Podatek od nieruchomości</t>
  </si>
  <si>
    <t>852</t>
  </si>
  <si>
    <t>Pomoc społeczna</t>
  </si>
  <si>
    <t>85201</t>
  </si>
  <si>
    <t>Placówki opiekuńczo - wychowawcze</t>
  </si>
  <si>
    <t>4280</t>
  </si>
  <si>
    <t>Zakup usług zdrowotnych</t>
  </si>
  <si>
    <t>Dom Dziecka Nr 1</t>
  </si>
  <si>
    <t>80130</t>
  </si>
  <si>
    <t>Szkoły zawodowe</t>
  </si>
  <si>
    <t>4040</t>
  </si>
  <si>
    <t>4410</t>
  </si>
  <si>
    <t>4440</t>
  </si>
  <si>
    <t>Dodatkowe wynagrodzenie roczne</t>
  </si>
  <si>
    <t>Podróże służbowe krajowe</t>
  </si>
  <si>
    <t>Odpis na zakładowy fundusz świadczeń socjalnych</t>
  </si>
  <si>
    <t>851</t>
  </si>
  <si>
    <t>Ochrona zdrowia</t>
  </si>
  <si>
    <t>85156</t>
  </si>
  <si>
    <t>4130</t>
  </si>
  <si>
    <t>Składki na ubezpieczenie zdrowotne</t>
  </si>
  <si>
    <t>3020</t>
  </si>
  <si>
    <t>3110</t>
  </si>
  <si>
    <t>4010</t>
  </si>
  <si>
    <t>4170</t>
  </si>
  <si>
    <t>4300</t>
  </si>
  <si>
    <t>4360</t>
  </si>
  <si>
    <t>Wydatki osobowe niezaliczone do wynagrodzeń</t>
  </si>
  <si>
    <t>Świadczenia społeczne</t>
  </si>
  <si>
    <t>Wynagrodzenia osobowe pracowników</t>
  </si>
  <si>
    <t>Wynagrodzenia bezosobowe</t>
  </si>
  <si>
    <t>Zakup usług pozostałych</t>
  </si>
  <si>
    <t>Opłaty z tytułu zakupu usług telekomunikacyjnych świadczonych w ruchomej publicznej sieci telefonicznej</t>
  </si>
  <si>
    <t>Zespół Szkół Nr 2</t>
  </si>
  <si>
    <t>80146</t>
  </si>
  <si>
    <t>4120</t>
  </si>
  <si>
    <t>Składki na Fundusz Pracy</t>
  </si>
  <si>
    <t>Szkolenia pracowników niebędących członkami korpusu słuzby cywilnej</t>
  </si>
  <si>
    <t>85204</t>
  </si>
  <si>
    <t>Rodziny zastępcze</t>
  </si>
  <si>
    <t>4220</t>
  </si>
  <si>
    <t>Zakup środków żywności</t>
  </si>
  <si>
    <t>4350</t>
  </si>
  <si>
    <t>Zakup usług dostępu do sieci Internet</t>
  </si>
  <si>
    <t>4400</t>
  </si>
  <si>
    <t>Opłaty za administrowanie i czynsze za budynki, lokale i pomieszczenia garażowe</t>
  </si>
  <si>
    <t>Dom Dziecka Nr 2</t>
  </si>
  <si>
    <t>Powiatowe Centrum Pomocy Rodzinie</t>
  </si>
  <si>
    <t>Powiatowy Ośrodek Doskonalenia Nauczycieli</t>
  </si>
  <si>
    <t>Składki na ubezpieczenie zdrowotne oraz świadczenia dla osób nieobjętych obowiązkiem ubezpieczenia zdrowotnego</t>
  </si>
  <si>
    <t>630</t>
  </si>
  <si>
    <t>Turystyka</t>
  </si>
  <si>
    <t>63095</t>
  </si>
  <si>
    <t>Pozostała działalność</t>
  </si>
  <si>
    <t>4110</t>
  </si>
  <si>
    <t>Składki na ubezpieczenia społeczne</t>
  </si>
  <si>
    <t>Starostwo Powiatowe</t>
  </si>
  <si>
    <t>Wydział Kultury i Promocji Powiatu "O"</t>
  </si>
  <si>
    <t>600</t>
  </si>
  <si>
    <t>Transport i łączność</t>
  </si>
  <si>
    <t>60014</t>
  </si>
  <si>
    <t xml:space="preserve">Drogi publiczne powiatowe </t>
  </si>
  <si>
    <t>Zarząd Dróg Powiatowych</t>
  </si>
  <si>
    <t>Dokształcanie i doskonalenie nauczycieli</t>
  </si>
  <si>
    <t>Drogi publiczne powiatowe</t>
  </si>
  <si>
    <t>Kary i odszkodowania wypłacane na rzecz osób fizycznych</t>
  </si>
  <si>
    <t>4590</t>
  </si>
  <si>
    <t>Dochody i wydatki
budżetu Powiatu Stargardzkiego
związane z realizacją zadań wykonywanych na podstawie porozumień (umów) między jednostkami samorządu terytorialnego w 2011 roku</t>
  </si>
  <si>
    <t>Rozdział*</t>
  </si>
  <si>
    <t>Dotacje
ogółem</t>
  </si>
  <si>
    <t>Wydatki
ogółem
(5+11)</t>
  </si>
  <si>
    <t>z tego:</t>
  </si>
  <si>
    <t>Wydatki bieżące</t>
  </si>
  <si>
    <t>Wydatki majątkowe</t>
  </si>
  <si>
    <t>Wydatki jednostek budżetowych</t>
  </si>
  <si>
    <t>Wydatki na programy finansowane z udziałem środków o których mowa w art.. 5 ust. 1 pkt 2 i 3, w części związanej z realizacją zadań jednostki samorządu terytorialnego państwa</t>
  </si>
  <si>
    <t>Wynagrodzenia                       i składki od nich naliczane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</si>
</sst>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6" borderId="10" xfId="0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0" xfId="99" applyNumberFormat="1" applyFont="1" applyBorder="1" applyAlignment="1">
      <alignment vertical="center"/>
      <protection/>
    </xf>
    <xf numFmtId="49" fontId="9" fillId="0" borderId="10" xfId="99" applyNumberFormat="1" applyFont="1" applyBorder="1" applyAlignment="1">
      <alignment vertical="center" wrapText="1"/>
      <protection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49" fontId="13" fillId="0" borderId="10" xfId="150" applyNumberFormat="1" applyFont="1" applyFill="1" applyBorder="1" applyAlignment="1">
      <alignment horizontal="left" vertical="center" wrapText="1"/>
      <protection/>
    </xf>
    <xf numFmtId="0" fontId="66" fillId="0" borderId="0" xfId="0" applyFont="1" applyFill="1" applyAlignment="1">
      <alignment/>
    </xf>
    <xf numFmtId="49" fontId="13" fillId="0" borderId="10" xfId="150" applyNumberFormat="1" applyFont="1" applyFill="1" applyBorder="1" applyAlignment="1">
      <alignment vertical="center"/>
      <protection/>
    </xf>
    <xf numFmtId="49" fontId="13" fillId="0" borderId="10" xfId="150" applyNumberFormat="1" applyFont="1" applyFill="1" applyBorder="1" applyAlignment="1">
      <alignment horizontal="center" vertical="center"/>
      <protection/>
    </xf>
    <xf numFmtId="49" fontId="11" fillId="10" borderId="10" xfId="150" applyNumberFormat="1" applyFont="1" applyFill="1" applyBorder="1" applyAlignment="1">
      <alignment horizontal="left" vertical="center" wrapText="1"/>
      <protection/>
    </xf>
    <xf numFmtId="49" fontId="11" fillId="10" borderId="10" xfId="150" applyNumberFormat="1" applyFont="1" applyFill="1" applyBorder="1" applyAlignment="1">
      <alignment horizontal="center" vertical="center"/>
      <protection/>
    </xf>
    <xf numFmtId="3" fontId="11" fillId="10" borderId="10" xfId="150" applyNumberFormat="1" applyFont="1" applyFill="1" applyBorder="1" applyAlignment="1">
      <alignment horizontal="right" vertical="center" wrapText="1"/>
      <protection/>
    </xf>
    <xf numFmtId="3" fontId="13" fillId="0" borderId="10" xfId="150" applyNumberFormat="1" applyFont="1" applyFill="1" applyBorder="1" applyAlignment="1">
      <alignment horizontal="right" vertical="center" wrapText="1"/>
      <protection/>
    </xf>
    <xf numFmtId="49" fontId="9" fillId="0" borderId="10" xfId="150" applyNumberFormat="1" applyFont="1" applyFill="1" applyBorder="1" applyAlignment="1">
      <alignment vertical="center"/>
      <protection/>
    </xf>
    <xf numFmtId="49" fontId="9" fillId="0" borderId="10" xfId="150" applyNumberFormat="1" applyFont="1" applyFill="1" applyBorder="1" applyAlignment="1">
      <alignment horizontal="center" vertical="center"/>
      <protection/>
    </xf>
    <xf numFmtId="49" fontId="9" fillId="0" borderId="10" xfId="150" applyNumberFormat="1" applyFont="1" applyFill="1" applyBorder="1" applyAlignment="1">
      <alignment horizontal="left" vertical="center" wrapText="1"/>
      <protection/>
    </xf>
    <xf numFmtId="3" fontId="9" fillId="0" borderId="10" xfId="150" applyNumberFormat="1" applyFont="1" applyFill="1" applyBorder="1" applyAlignment="1">
      <alignment horizontal="right" vertical="center" wrapText="1"/>
      <protection/>
    </xf>
    <xf numFmtId="3" fontId="10" fillId="0" borderId="10" xfId="0" applyNumberFormat="1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right" vertical="center"/>
    </xf>
    <xf numFmtId="3" fontId="10" fillId="6" borderId="10" xfId="0" applyNumberFormat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vertical="center"/>
    </xf>
    <xf numFmtId="49" fontId="14" fillId="0" borderId="10" xfId="99" applyNumberFormat="1" applyFont="1" applyBorder="1" applyAlignment="1">
      <alignment vertical="center" wrapText="1"/>
      <protection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left" vertical="center"/>
    </xf>
    <xf numFmtId="3" fontId="10" fillId="1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0" xfId="99">
      <alignment/>
      <protection/>
    </xf>
    <xf numFmtId="0" fontId="8" fillId="0" borderId="0" xfId="99" applyAlignment="1">
      <alignment vertical="center"/>
      <protection/>
    </xf>
    <xf numFmtId="0" fontId="17" fillId="0" borderId="0" xfId="99" applyFont="1" applyAlignment="1">
      <alignment vertical="center"/>
      <protection/>
    </xf>
    <xf numFmtId="0" fontId="18" fillId="0" borderId="0" xfId="99" applyFont="1" applyBorder="1" applyAlignment="1">
      <alignment horizontal="center" vertical="center" wrapText="1"/>
      <protection/>
    </xf>
    <xf numFmtId="0" fontId="19" fillId="0" borderId="0" xfId="99" applyFont="1" applyAlignment="1">
      <alignment horizontal="right"/>
      <protection/>
    </xf>
    <xf numFmtId="0" fontId="8" fillId="0" borderId="0" xfId="99" applyAlignment="1">
      <alignment horizontal="center" vertical="center"/>
      <protection/>
    </xf>
    <xf numFmtId="0" fontId="11" fillId="33" borderId="10" xfId="99" applyFont="1" applyFill="1" applyBorder="1" applyAlignment="1">
      <alignment horizontal="center" vertical="center" wrapText="1"/>
      <protection/>
    </xf>
    <xf numFmtId="0" fontId="20" fillId="0" borderId="10" xfId="99" applyFont="1" applyBorder="1" applyAlignment="1">
      <alignment horizontal="center" vertical="center"/>
      <protection/>
    </xf>
    <xf numFmtId="0" fontId="21" fillId="0" borderId="10" xfId="99" applyFont="1" applyBorder="1" applyAlignment="1">
      <alignment horizontal="center" vertical="center"/>
      <protection/>
    </xf>
    <xf numFmtId="0" fontId="18" fillId="0" borderId="10" xfId="99" applyFont="1" applyBorder="1" applyAlignment="1">
      <alignment horizontal="center" vertical="center"/>
      <protection/>
    </xf>
    <xf numFmtId="3" fontId="18" fillId="0" borderId="10" xfId="99" applyNumberFormat="1" applyFont="1" applyBorder="1" applyAlignment="1">
      <alignment horizontal="center" vertical="center"/>
      <protection/>
    </xf>
    <xf numFmtId="0" fontId="22" fillId="0" borderId="10" xfId="99" applyFont="1" applyBorder="1" applyAlignment="1">
      <alignment horizontal="center" vertical="center"/>
      <protection/>
    </xf>
    <xf numFmtId="3" fontId="22" fillId="0" borderId="10" xfId="99" applyNumberFormat="1" applyFont="1" applyBorder="1" applyAlignment="1">
      <alignment horizontal="center" vertical="center"/>
      <protection/>
    </xf>
    <xf numFmtId="0" fontId="18" fillId="0" borderId="10" xfId="99" applyFont="1" applyBorder="1" applyAlignment="1">
      <alignment vertical="center"/>
      <protection/>
    </xf>
    <xf numFmtId="0" fontId="18" fillId="34" borderId="10" xfId="99" applyFont="1" applyFill="1" applyBorder="1" applyAlignment="1">
      <alignment horizontal="center" vertical="center"/>
      <protection/>
    </xf>
    <xf numFmtId="3" fontId="22" fillId="34" borderId="10" xfId="99" applyNumberFormat="1" applyFont="1" applyFill="1" applyBorder="1" applyAlignment="1">
      <alignment horizontal="center" vertical="center"/>
      <protection/>
    </xf>
    <xf numFmtId="0" fontId="8" fillId="34" borderId="0" xfId="99" applyFill="1">
      <alignment/>
      <protection/>
    </xf>
    <xf numFmtId="3" fontId="18" fillId="35" borderId="10" xfId="99" applyNumberFormat="1" applyFont="1" applyFill="1" applyBorder="1" applyAlignment="1">
      <alignment horizontal="center" vertical="center"/>
      <protection/>
    </xf>
    <xf numFmtId="3" fontId="8" fillId="0" borderId="0" xfId="99" applyNumberFormat="1" applyAlignment="1">
      <alignment vertical="center"/>
      <protection/>
    </xf>
    <xf numFmtId="3" fontId="65" fillId="0" borderId="11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11" fillId="33" borderId="10" xfId="99" applyFont="1" applyFill="1" applyBorder="1" applyAlignment="1">
      <alignment horizontal="center" vertical="center" wrapText="1"/>
      <protection/>
    </xf>
    <xf numFmtId="0" fontId="11" fillId="33" borderId="11" xfId="99" applyFont="1" applyFill="1" applyBorder="1" applyAlignment="1">
      <alignment horizontal="center" vertical="center" wrapText="1"/>
      <protection/>
    </xf>
    <xf numFmtId="0" fontId="11" fillId="33" borderId="12" xfId="99" applyFont="1" applyFill="1" applyBorder="1" applyAlignment="1">
      <alignment horizontal="center" vertical="center" wrapText="1"/>
      <protection/>
    </xf>
    <xf numFmtId="0" fontId="11" fillId="33" borderId="14" xfId="99" applyFont="1" applyFill="1" applyBorder="1" applyAlignment="1">
      <alignment horizontal="center" vertical="center" wrapText="1"/>
      <protection/>
    </xf>
    <xf numFmtId="0" fontId="11" fillId="33" borderId="15" xfId="99" applyFont="1" applyFill="1" applyBorder="1" applyAlignment="1">
      <alignment horizontal="center" vertical="center" wrapText="1"/>
      <protection/>
    </xf>
    <xf numFmtId="0" fontId="18" fillId="35" borderId="10" xfId="99" applyFont="1" applyFill="1" applyBorder="1" applyAlignment="1">
      <alignment horizontal="center" vertical="center"/>
      <protection/>
    </xf>
    <xf numFmtId="0" fontId="16" fillId="4" borderId="11" xfId="99" applyFont="1" applyFill="1" applyBorder="1" applyAlignment="1">
      <alignment horizontal="center" vertical="center" wrapText="1"/>
      <protection/>
    </xf>
    <xf numFmtId="0" fontId="16" fillId="4" borderId="13" xfId="99" applyFont="1" applyFill="1" applyBorder="1" applyAlignment="1">
      <alignment horizontal="center" vertical="center" wrapText="1"/>
      <protection/>
    </xf>
    <xf numFmtId="0" fontId="16" fillId="4" borderId="12" xfId="99" applyFont="1" applyFill="1" applyBorder="1" applyAlignment="1">
      <alignment horizontal="center" vertical="center" wrapText="1"/>
      <protection/>
    </xf>
    <xf numFmtId="0" fontId="17" fillId="33" borderId="10" xfId="99" applyFont="1" applyFill="1" applyBorder="1" applyAlignment="1">
      <alignment horizontal="center" vertical="center"/>
      <protection/>
    </xf>
    <xf numFmtId="0" fontId="17" fillId="33" borderId="10" xfId="99" applyFont="1" applyFill="1" applyBorder="1" applyAlignment="1">
      <alignment horizontal="center" vertical="center"/>
      <protection/>
    </xf>
    <xf numFmtId="0" fontId="17" fillId="33" borderId="10" xfId="99" applyFont="1" applyFill="1" applyBorder="1" applyAlignment="1">
      <alignment horizontal="center" vertical="center" wrapText="1"/>
      <protection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K74" sqref="K7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105" t="s">
        <v>25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9.75" customHeight="1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107" t="s">
        <v>1</v>
      </c>
      <c r="B4" s="107" t="s">
        <v>2</v>
      </c>
      <c r="C4" s="107" t="s">
        <v>3</v>
      </c>
      <c r="D4" s="107" t="s">
        <v>4</v>
      </c>
      <c r="E4" s="108" t="s">
        <v>5</v>
      </c>
      <c r="F4" s="108"/>
      <c r="G4" s="108" t="s">
        <v>6</v>
      </c>
      <c r="H4" s="108"/>
      <c r="I4" s="108" t="s">
        <v>7</v>
      </c>
      <c r="J4" s="108"/>
    </row>
    <row r="5" spans="1:10" ht="17.25" customHeight="1">
      <c r="A5" s="107"/>
      <c r="B5" s="107"/>
      <c r="C5" s="107"/>
      <c r="D5" s="107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1.75" customHeight="1">
      <c r="A6" s="48" t="s">
        <v>97</v>
      </c>
      <c r="B6" s="48"/>
      <c r="C6" s="48"/>
      <c r="D6" s="47" t="s">
        <v>98</v>
      </c>
      <c r="E6" s="49">
        <f aca="true" t="shared" si="0" ref="E6:J6">E7</f>
        <v>0</v>
      </c>
      <c r="F6" s="49">
        <f t="shared" si="0"/>
        <v>0</v>
      </c>
      <c r="G6" s="49">
        <f t="shared" si="0"/>
        <v>1100</v>
      </c>
      <c r="H6" s="49">
        <f t="shared" si="0"/>
        <v>1100</v>
      </c>
      <c r="I6" s="49">
        <f t="shared" si="0"/>
        <v>0</v>
      </c>
      <c r="J6" s="49">
        <f t="shared" si="0"/>
        <v>0</v>
      </c>
    </row>
    <row r="7" spans="1:10" s="44" customFormat="1" ht="24" customHeight="1">
      <c r="A7" s="45"/>
      <c r="B7" s="46" t="s">
        <v>99</v>
      </c>
      <c r="C7" s="46"/>
      <c r="D7" s="43" t="s">
        <v>100</v>
      </c>
      <c r="E7" s="50">
        <f aca="true" t="shared" si="1" ref="E7:J7">E8+E9</f>
        <v>0</v>
      </c>
      <c r="F7" s="50">
        <f t="shared" si="1"/>
        <v>0</v>
      </c>
      <c r="G7" s="50">
        <f t="shared" si="1"/>
        <v>1100</v>
      </c>
      <c r="H7" s="50">
        <f t="shared" si="1"/>
        <v>1100</v>
      </c>
      <c r="I7" s="50">
        <f t="shared" si="1"/>
        <v>0</v>
      </c>
      <c r="J7" s="50">
        <f t="shared" si="1"/>
        <v>0</v>
      </c>
    </row>
    <row r="8" spans="1:10" s="36" customFormat="1" ht="19.5" customHeight="1">
      <c r="A8" s="51"/>
      <c r="B8" s="52"/>
      <c r="C8" s="52" t="s">
        <v>51</v>
      </c>
      <c r="D8" s="53" t="s">
        <v>54</v>
      </c>
      <c r="E8" s="54">
        <v>0</v>
      </c>
      <c r="F8" s="54">
        <v>0</v>
      </c>
      <c r="G8" s="54">
        <v>1100</v>
      </c>
      <c r="H8" s="54">
        <v>0</v>
      </c>
      <c r="I8" s="54">
        <v>0</v>
      </c>
      <c r="J8" s="54">
        <v>0</v>
      </c>
    </row>
    <row r="9" spans="1:10" s="36" customFormat="1" ht="29.25" customHeight="1">
      <c r="A9" s="51"/>
      <c r="B9" s="52"/>
      <c r="C9" s="52" t="s">
        <v>105</v>
      </c>
      <c r="D9" s="74" t="s">
        <v>104</v>
      </c>
      <c r="E9" s="54">
        <v>0</v>
      </c>
      <c r="F9" s="54">
        <v>0</v>
      </c>
      <c r="G9" s="54">
        <v>0</v>
      </c>
      <c r="H9" s="54">
        <v>1100</v>
      </c>
      <c r="I9" s="54">
        <v>0</v>
      </c>
      <c r="J9" s="54">
        <v>0</v>
      </c>
    </row>
    <row r="10" spans="1:10" ht="21.75" customHeight="1">
      <c r="A10" s="48" t="s">
        <v>89</v>
      </c>
      <c r="B10" s="48"/>
      <c r="C10" s="48"/>
      <c r="D10" s="47" t="s">
        <v>90</v>
      </c>
      <c r="E10" s="49">
        <f aca="true" t="shared" si="2" ref="E10:J10">E11</f>
        <v>0</v>
      </c>
      <c r="F10" s="49">
        <f t="shared" si="2"/>
        <v>0</v>
      </c>
      <c r="G10" s="49">
        <f t="shared" si="2"/>
        <v>118</v>
      </c>
      <c r="H10" s="49">
        <f t="shared" si="2"/>
        <v>118</v>
      </c>
      <c r="I10" s="49">
        <f t="shared" si="2"/>
        <v>0</v>
      </c>
      <c r="J10" s="49">
        <f t="shared" si="2"/>
        <v>0</v>
      </c>
    </row>
    <row r="11" spans="1:10" s="44" customFormat="1" ht="24" customHeight="1">
      <c r="A11" s="45"/>
      <c r="B11" s="46" t="s">
        <v>91</v>
      </c>
      <c r="C11" s="46"/>
      <c r="D11" s="43" t="s">
        <v>92</v>
      </c>
      <c r="E11" s="50">
        <f aca="true" t="shared" si="3" ref="E11:J11">E12+E13</f>
        <v>0</v>
      </c>
      <c r="F11" s="50">
        <f t="shared" si="3"/>
        <v>0</v>
      </c>
      <c r="G11" s="50">
        <f t="shared" si="3"/>
        <v>118</v>
      </c>
      <c r="H11" s="50">
        <f t="shared" si="3"/>
        <v>118</v>
      </c>
      <c r="I11" s="50">
        <f t="shared" si="3"/>
        <v>0</v>
      </c>
      <c r="J11" s="50">
        <f t="shared" si="3"/>
        <v>0</v>
      </c>
    </row>
    <row r="12" spans="1:10" s="36" customFormat="1" ht="19.5" customHeight="1">
      <c r="A12" s="51"/>
      <c r="B12" s="52"/>
      <c r="C12" s="52" t="s">
        <v>93</v>
      </c>
      <c r="D12" s="53" t="s">
        <v>94</v>
      </c>
      <c r="E12" s="54">
        <v>0</v>
      </c>
      <c r="F12" s="54">
        <v>0</v>
      </c>
      <c r="G12" s="54">
        <v>118</v>
      </c>
      <c r="H12" s="54">
        <v>0</v>
      </c>
      <c r="I12" s="54">
        <v>0</v>
      </c>
      <c r="J12" s="54">
        <v>0</v>
      </c>
    </row>
    <row r="13" spans="1:10" s="36" customFormat="1" ht="19.5" customHeight="1">
      <c r="A13" s="51"/>
      <c r="B13" s="52"/>
      <c r="C13" s="52" t="s">
        <v>64</v>
      </c>
      <c r="D13" s="53" t="s">
        <v>70</v>
      </c>
      <c r="E13" s="54">
        <v>0</v>
      </c>
      <c r="F13" s="54">
        <v>0</v>
      </c>
      <c r="G13" s="54">
        <v>0</v>
      </c>
      <c r="H13" s="54">
        <v>118</v>
      </c>
      <c r="I13" s="54">
        <v>0</v>
      </c>
      <c r="J13" s="54">
        <v>0</v>
      </c>
    </row>
    <row r="14" spans="1:10" ht="21.75" customHeight="1">
      <c r="A14" s="48" t="s">
        <v>32</v>
      </c>
      <c r="B14" s="48"/>
      <c r="C14" s="48"/>
      <c r="D14" s="47" t="s">
        <v>33</v>
      </c>
      <c r="E14" s="49">
        <f aca="true" t="shared" si="4" ref="E14:J14">E15+E19</f>
        <v>0</v>
      </c>
      <c r="F14" s="49">
        <f t="shared" si="4"/>
        <v>0</v>
      </c>
      <c r="G14" s="49">
        <f t="shared" si="4"/>
        <v>15593</v>
      </c>
      <c r="H14" s="49">
        <f t="shared" si="4"/>
        <v>15593</v>
      </c>
      <c r="I14" s="49">
        <f t="shared" si="4"/>
        <v>0</v>
      </c>
      <c r="J14" s="49">
        <f t="shared" si="4"/>
        <v>0</v>
      </c>
    </row>
    <row r="15" spans="1:10" s="44" customFormat="1" ht="24" customHeight="1">
      <c r="A15" s="45"/>
      <c r="B15" s="46" t="s">
        <v>47</v>
      </c>
      <c r="C15" s="46"/>
      <c r="D15" s="43" t="s">
        <v>48</v>
      </c>
      <c r="E15" s="50">
        <f aca="true" t="shared" si="5" ref="E15:J15">SUM(E16:E18)</f>
        <v>0</v>
      </c>
      <c r="F15" s="50">
        <f t="shared" si="5"/>
        <v>0</v>
      </c>
      <c r="G15" s="50">
        <f t="shared" si="5"/>
        <v>10049</v>
      </c>
      <c r="H15" s="50">
        <f t="shared" si="5"/>
        <v>10049</v>
      </c>
      <c r="I15" s="50">
        <f t="shared" si="5"/>
        <v>0</v>
      </c>
      <c r="J15" s="50">
        <f t="shared" si="5"/>
        <v>0</v>
      </c>
    </row>
    <row r="16" spans="1:10" s="36" customFormat="1" ht="19.5" customHeight="1">
      <c r="A16" s="51"/>
      <c r="B16" s="52"/>
      <c r="C16" s="52" t="s">
        <v>49</v>
      </c>
      <c r="D16" s="53" t="s">
        <v>52</v>
      </c>
      <c r="E16" s="54">
        <v>0</v>
      </c>
      <c r="F16" s="54">
        <v>0</v>
      </c>
      <c r="G16" s="54">
        <v>0</v>
      </c>
      <c r="H16" s="54">
        <v>8949</v>
      </c>
      <c r="I16" s="54">
        <v>0</v>
      </c>
      <c r="J16" s="54">
        <v>0</v>
      </c>
    </row>
    <row r="17" spans="1:10" s="36" customFormat="1" ht="19.5" customHeight="1">
      <c r="A17" s="51"/>
      <c r="B17" s="52"/>
      <c r="C17" s="52" t="s">
        <v>50</v>
      </c>
      <c r="D17" s="53" t="s">
        <v>53</v>
      </c>
      <c r="E17" s="54">
        <v>0</v>
      </c>
      <c r="F17" s="54">
        <v>0</v>
      </c>
      <c r="G17" s="54">
        <v>1254</v>
      </c>
      <c r="H17" s="54">
        <v>1100</v>
      </c>
      <c r="I17" s="54">
        <v>0</v>
      </c>
      <c r="J17" s="54">
        <v>0</v>
      </c>
    </row>
    <row r="18" spans="1:10" s="36" customFormat="1" ht="19.5" customHeight="1">
      <c r="A18" s="51"/>
      <c r="B18" s="52"/>
      <c r="C18" s="52" t="s">
        <v>51</v>
      </c>
      <c r="D18" s="53" t="s">
        <v>54</v>
      </c>
      <c r="E18" s="54">
        <v>0</v>
      </c>
      <c r="F18" s="54">
        <v>0</v>
      </c>
      <c r="G18" s="54">
        <v>8795</v>
      </c>
      <c r="H18" s="54">
        <v>0</v>
      </c>
      <c r="I18" s="54">
        <v>0</v>
      </c>
      <c r="J18" s="54">
        <v>0</v>
      </c>
    </row>
    <row r="19" spans="1:10" s="44" customFormat="1" ht="24" customHeight="1">
      <c r="A19" s="45"/>
      <c r="B19" s="46" t="s">
        <v>73</v>
      </c>
      <c r="C19" s="46"/>
      <c r="D19" s="43" t="s">
        <v>102</v>
      </c>
      <c r="E19" s="50">
        <f aca="true" t="shared" si="6" ref="E19:J19">SUM(E20:E30)</f>
        <v>0</v>
      </c>
      <c r="F19" s="50">
        <f t="shared" si="6"/>
        <v>0</v>
      </c>
      <c r="G19" s="50">
        <f t="shared" si="6"/>
        <v>5544</v>
      </c>
      <c r="H19" s="50">
        <f t="shared" si="6"/>
        <v>5544</v>
      </c>
      <c r="I19" s="50">
        <f t="shared" si="6"/>
        <v>0</v>
      </c>
      <c r="J19" s="50">
        <f t="shared" si="6"/>
        <v>0</v>
      </c>
    </row>
    <row r="20" spans="1:10" s="36" customFormat="1" ht="19.5" customHeight="1">
      <c r="A20" s="51"/>
      <c r="B20" s="52"/>
      <c r="C20" s="52" t="s">
        <v>62</v>
      </c>
      <c r="D20" s="53" t="s">
        <v>68</v>
      </c>
      <c r="E20" s="54">
        <v>0</v>
      </c>
      <c r="F20" s="54">
        <v>0</v>
      </c>
      <c r="G20" s="54">
        <v>0</v>
      </c>
      <c r="H20" s="54">
        <v>4500</v>
      </c>
      <c r="I20" s="54">
        <v>0</v>
      </c>
      <c r="J20" s="54">
        <v>0</v>
      </c>
    </row>
    <row r="21" spans="1:10" s="36" customFormat="1" ht="19.5" customHeight="1">
      <c r="A21" s="51"/>
      <c r="B21" s="52"/>
      <c r="C21" s="52" t="s">
        <v>49</v>
      </c>
      <c r="D21" s="53" t="s">
        <v>52</v>
      </c>
      <c r="E21" s="54">
        <v>0</v>
      </c>
      <c r="F21" s="54">
        <v>0</v>
      </c>
      <c r="G21" s="54">
        <v>0</v>
      </c>
      <c r="H21" s="54">
        <v>407</v>
      </c>
      <c r="I21" s="54">
        <v>0</v>
      </c>
      <c r="J21" s="54">
        <v>0</v>
      </c>
    </row>
    <row r="22" spans="1:10" s="36" customFormat="1" ht="19.5" customHeight="1">
      <c r="A22" s="51"/>
      <c r="B22" s="52"/>
      <c r="C22" s="52" t="s">
        <v>74</v>
      </c>
      <c r="D22" s="53" t="s">
        <v>75</v>
      </c>
      <c r="E22" s="54">
        <v>0</v>
      </c>
      <c r="F22" s="54">
        <v>0</v>
      </c>
      <c r="G22" s="54">
        <v>0</v>
      </c>
      <c r="H22" s="54">
        <v>100</v>
      </c>
      <c r="I22" s="54">
        <v>0</v>
      </c>
      <c r="J22" s="54">
        <v>0</v>
      </c>
    </row>
    <row r="23" spans="1:10" s="36" customFormat="1" ht="19.5" customHeight="1">
      <c r="A23" s="51"/>
      <c r="B23" s="52"/>
      <c r="C23" s="52" t="s">
        <v>63</v>
      </c>
      <c r="D23" s="53" t="s">
        <v>69</v>
      </c>
      <c r="E23" s="54">
        <v>0</v>
      </c>
      <c r="F23" s="54">
        <v>0</v>
      </c>
      <c r="G23" s="54">
        <v>810</v>
      </c>
      <c r="H23" s="54">
        <v>0</v>
      </c>
      <c r="I23" s="54">
        <v>0</v>
      </c>
      <c r="J23" s="54">
        <v>0</v>
      </c>
    </row>
    <row r="24" spans="1:10" s="36" customFormat="1" ht="19.5" customHeight="1">
      <c r="A24" s="51"/>
      <c r="B24" s="52"/>
      <c r="C24" s="52" t="s">
        <v>29</v>
      </c>
      <c r="D24" s="53" t="s">
        <v>30</v>
      </c>
      <c r="E24" s="54">
        <v>0</v>
      </c>
      <c r="F24" s="54">
        <v>0</v>
      </c>
      <c r="G24" s="54">
        <v>345</v>
      </c>
      <c r="H24" s="54">
        <v>0</v>
      </c>
      <c r="I24" s="54">
        <v>0</v>
      </c>
      <c r="J24" s="54">
        <v>0</v>
      </c>
    </row>
    <row r="25" spans="1:10" s="36" customFormat="1" ht="19.5" customHeight="1">
      <c r="A25" s="51"/>
      <c r="B25" s="52"/>
      <c r="C25" s="52" t="s">
        <v>44</v>
      </c>
      <c r="D25" s="53" t="s">
        <v>45</v>
      </c>
      <c r="E25" s="54">
        <v>0</v>
      </c>
      <c r="F25" s="54">
        <v>0</v>
      </c>
      <c r="G25" s="54">
        <v>200</v>
      </c>
      <c r="H25" s="54">
        <v>0</v>
      </c>
      <c r="I25" s="54">
        <v>0</v>
      </c>
      <c r="J25" s="54">
        <v>0</v>
      </c>
    </row>
    <row r="26" spans="1:10" s="36" customFormat="1" ht="19.5" customHeight="1">
      <c r="A26" s="51"/>
      <c r="B26" s="52"/>
      <c r="C26" s="52" t="s">
        <v>64</v>
      </c>
      <c r="D26" s="53" t="s">
        <v>70</v>
      </c>
      <c r="E26" s="54">
        <v>0</v>
      </c>
      <c r="F26" s="54">
        <v>0</v>
      </c>
      <c r="G26" s="54">
        <v>1989</v>
      </c>
      <c r="H26" s="54">
        <v>0</v>
      </c>
      <c r="I26" s="54">
        <v>0</v>
      </c>
      <c r="J26" s="54">
        <v>0</v>
      </c>
    </row>
    <row r="27" spans="1:10" s="36" customFormat="1" ht="19.5" customHeight="1">
      <c r="A27" s="51"/>
      <c r="B27" s="52"/>
      <c r="C27" s="52" t="s">
        <v>50</v>
      </c>
      <c r="D27" s="53" t="s">
        <v>53</v>
      </c>
      <c r="E27" s="54">
        <v>0</v>
      </c>
      <c r="F27" s="54">
        <v>0</v>
      </c>
      <c r="G27" s="54">
        <v>500</v>
      </c>
      <c r="H27" s="54">
        <v>0</v>
      </c>
      <c r="I27" s="54">
        <v>0</v>
      </c>
      <c r="J27" s="54">
        <v>0</v>
      </c>
    </row>
    <row r="28" spans="1:10" s="36" customFormat="1" ht="19.5" customHeight="1">
      <c r="A28" s="51"/>
      <c r="B28" s="52"/>
      <c r="C28" s="52" t="s">
        <v>35</v>
      </c>
      <c r="D28" s="53" t="s">
        <v>38</v>
      </c>
      <c r="E28" s="54">
        <v>0</v>
      </c>
      <c r="F28" s="54">
        <v>0</v>
      </c>
      <c r="G28" s="54">
        <v>0</v>
      </c>
      <c r="H28" s="54">
        <v>229</v>
      </c>
      <c r="I28" s="54">
        <v>0</v>
      </c>
      <c r="J28" s="54">
        <v>0</v>
      </c>
    </row>
    <row r="29" spans="1:10" s="36" customFormat="1" ht="19.5" customHeight="1">
      <c r="A29" s="51"/>
      <c r="B29" s="52"/>
      <c r="C29" s="52" t="s">
        <v>51</v>
      </c>
      <c r="D29" s="53" t="s">
        <v>54</v>
      </c>
      <c r="E29" s="54">
        <v>0</v>
      </c>
      <c r="F29" s="54">
        <v>0</v>
      </c>
      <c r="G29" s="54">
        <v>0</v>
      </c>
      <c r="H29" s="54">
        <v>308</v>
      </c>
      <c r="I29" s="54">
        <v>0</v>
      </c>
      <c r="J29" s="54">
        <v>0</v>
      </c>
    </row>
    <row r="30" spans="1:10" s="36" customFormat="1" ht="37.5" customHeight="1">
      <c r="A30" s="51"/>
      <c r="B30" s="52"/>
      <c r="C30" s="52" t="s">
        <v>31</v>
      </c>
      <c r="D30" s="53" t="s">
        <v>76</v>
      </c>
      <c r="E30" s="54">
        <v>0</v>
      </c>
      <c r="F30" s="54">
        <v>0</v>
      </c>
      <c r="G30" s="54">
        <v>1700</v>
      </c>
      <c r="H30" s="54">
        <v>0</v>
      </c>
      <c r="I30" s="54">
        <v>0</v>
      </c>
      <c r="J30" s="54">
        <v>0</v>
      </c>
    </row>
    <row r="31" spans="1:10" ht="21.75" customHeight="1">
      <c r="A31" s="48" t="s">
        <v>55</v>
      </c>
      <c r="B31" s="48"/>
      <c r="C31" s="48"/>
      <c r="D31" s="47" t="s">
        <v>56</v>
      </c>
      <c r="E31" s="49">
        <f aca="true" t="shared" si="7" ref="E31:J32">E32</f>
        <v>0</v>
      </c>
      <c r="F31" s="49">
        <f t="shared" si="7"/>
        <v>0</v>
      </c>
      <c r="G31" s="49">
        <f t="shared" si="7"/>
        <v>187</v>
      </c>
      <c r="H31" s="49">
        <f t="shared" si="7"/>
        <v>187</v>
      </c>
      <c r="I31" s="49">
        <f t="shared" si="7"/>
        <v>187</v>
      </c>
      <c r="J31" s="49">
        <f t="shared" si="7"/>
        <v>187</v>
      </c>
    </row>
    <row r="32" spans="1:10" s="44" customFormat="1" ht="42" customHeight="1">
      <c r="A32" s="45"/>
      <c r="B32" s="46" t="s">
        <v>57</v>
      </c>
      <c r="C32" s="46"/>
      <c r="D32" s="43" t="s">
        <v>88</v>
      </c>
      <c r="E32" s="50">
        <f t="shared" si="7"/>
        <v>0</v>
      </c>
      <c r="F32" s="50">
        <f t="shared" si="7"/>
        <v>0</v>
      </c>
      <c r="G32" s="50">
        <f t="shared" si="7"/>
        <v>187</v>
      </c>
      <c r="H32" s="50">
        <f t="shared" si="7"/>
        <v>187</v>
      </c>
      <c r="I32" s="50">
        <f t="shared" si="7"/>
        <v>187</v>
      </c>
      <c r="J32" s="50">
        <f t="shared" si="7"/>
        <v>187</v>
      </c>
    </row>
    <row r="33" spans="1:10" s="36" customFormat="1" ht="21.75" customHeight="1">
      <c r="A33" s="51"/>
      <c r="B33" s="52"/>
      <c r="C33" s="52" t="s">
        <v>58</v>
      </c>
      <c r="D33" s="53" t="s">
        <v>59</v>
      </c>
      <c r="E33" s="54">
        <v>0</v>
      </c>
      <c r="F33" s="54">
        <v>0</v>
      </c>
      <c r="G33" s="54">
        <v>187</v>
      </c>
      <c r="H33" s="54">
        <v>187</v>
      </c>
      <c r="I33" s="54">
        <v>187</v>
      </c>
      <c r="J33" s="54">
        <v>187</v>
      </c>
    </row>
    <row r="34" spans="1:10" ht="21.75" customHeight="1">
      <c r="A34" s="48" t="s">
        <v>40</v>
      </c>
      <c r="B34" s="48"/>
      <c r="C34" s="48"/>
      <c r="D34" s="47" t="s">
        <v>41</v>
      </c>
      <c r="E34" s="49">
        <f aca="true" t="shared" si="8" ref="E34:J34">E35+E49</f>
        <v>0</v>
      </c>
      <c r="F34" s="49">
        <f t="shared" si="8"/>
        <v>0</v>
      </c>
      <c r="G34" s="49">
        <f t="shared" si="8"/>
        <v>103126</v>
      </c>
      <c r="H34" s="49">
        <f t="shared" si="8"/>
        <v>103126</v>
      </c>
      <c r="I34" s="49">
        <f t="shared" si="8"/>
        <v>0</v>
      </c>
      <c r="J34" s="49">
        <f t="shared" si="8"/>
        <v>0</v>
      </c>
    </row>
    <row r="35" spans="1:10" s="44" customFormat="1" ht="24.75" customHeight="1">
      <c r="A35" s="45"/>
      <c r="B35" s="46" t="s">
        <v>42</v>
      </c>
      <c r="C35" s="46"/>
      <c r="D35" s="43" t="s">
        <v>43</v>
      </c>
      <c r="E35" s="50">
        <f aca="true" t="shared" si="9" ref="E35:J35">SUM(E36:E48)</f>
        <v>0</v>
      </c>
      <c r="F35" s="50">
        <f t="shared" si="9"/>
        <v>0</v>
      </c>
      <c r="G35" s="50">
        <f t="shared" si="9"/>
        <v>103126</v>
      </c>
      <c r="H35" s="50">
        <f t="shared" si="9"/>
        <v>68126</v>
      </c>
      <c r="I35" s="50">
        <f t="shared" si="9"/>
        <v>0</v>
      </c>
      <c r="J35" s="50">
        <f t="shared" si="9"/>
        <v>0</v>
      </c>
    </row>
    <row r="36" spans="1:10" s="36" customFormat="1" ht="19.5" customHeight="1">
      <c r="A36" s="51"/>
      <c r="B36" s="52"/>
      <c r="C36" s="52" t="s">
        <v>60</v>
      </c>
      <c r="D36" s="53" t="s">
        <v>66</v>
      </c>
      <c r="E36" s="54">
        <v>0</v>
      </c>
      <c r="F36" s="54">
        <v>0</v>
      </c>
      <c r="G36" s="54">
        <v>59300</v>
      </c>
      <c r="H36" s="54">
        <v>0</v>
      </c>
      <c r="I36" s="54">
        <v>0</v>
      </c>
      <c r="J36" s="54">
        <v>0</v>
      </c>
    </row>
    <row r="37" spans="1:10" s="36" customFormat="1" ht="19.5" customHeight="1">
      <c r="A37" s="51"/>
      <c r="B37" s="52"/>
      <c r="C37" s="52" t="s">
        <v>61</v>
      </c>
      <c r="D37" s="53" t="s">
        <v>67</v>
      </c>
      <c r="E37" s="54">
        <v>0</v>
      </c>
      <c r="F37" s="54">
        <v>0</v>
      </c>
      <c r="G37" s="54">
        <v>35000</v>
      </c>
      <c r="H37" s="54">
        <v>2000</v>
      </c>
      <c r="I37" s="54">
        <v>0</v>
      </c>
      <c r="J37" s="54">
        <v>0</v>
      </c>
    </row>
    <row r="38" spans="1:10" s="36" customFormat="1" ht="19.5" customHeight="1">
      <c r="A38" s="51"/>
      <c r="B38" s="52"/>
      <c r="C38" s="52" t="s">
        <v>62</v>
      </c>
      <c r="D38" s="53" t="s">
        <v>68</v>
      </c>
      <c r="E38" s="54">
        <v>0</v>
      </c>
      <c r="F38" s="54">
        <v>0</v>
      </c>
      <c r="G38" s="54">
        <v>0</v>
      </c>
      <c r="H38" s="54">
        <v>10000</v>
      </c>
      <c r="I38" s="54">
        <v>0</v>
      </c>
      <c r="J38" s="54">
        <v>0</v>
      </c>
    </row>
    <row r="39" spans="1:10" s="36" customFormat="1" ht="19.5" customHeight="1">
      <c r="A39" s="51"/>
      <c r="B39" s="52"/>
      <c r="C39" s="52" t="s">
        <v>49</v>
      </c>
      <c r="D39" s="53" t="s">
        <v>52</v>
      </c>
      <c r="E39" s="54">
        <v>0</v>
      </c>
      <c r="F39" s="54">
        <v>0</v>
      </c>
      <c r="G39" s="54">
        <v>0</v>
      </c>
      <c r="H39" s="54">
        <v>13000</v>
      </c>
      <c r="I39" s="54">
        <v>0</v>
      </c>
      <c r="J39" s="54">
        <v>0</v>
      </c>
    </row>
    <row r="40" spans="1:10" s="36" customFormat="1" ht="19.5" customHeight="1">
      <c r="A40" s="51"/>
      <c r="B40" s="52"/>
      <c r="C40" s="52" t="s">
        <v>63</v>
      </c>
      <c r="D40" s="53" t="s">
        <v>69</v>
      </c>
      <c r="E40" s="54">
        <v>0</v>
      </c>
      <c r="F40" s="54">
        <v>0</v>
      </c>
      <c r="G40" s="54">
        <v>0</v>
      </c>
      <c r="H40" s="54">
        <v>11000</v>
      </c>
      <c r="I40" s="54">
        <v>0</v>
      </c>
      <c r="J40" s="54">
        <v>0</v>
      </c>
    </row>
    <row r="41" spans="1:10" s="36" customFormat="1" ht="19.5" customHeight="1">
      <c r="A41" s="51"/>
      <c r="B41" s="52"/>
      <c r="C41" s="52" t="s">
        <v>79</v>
      </c>
      <c r="D41" s="53" t="s">
        <v>80</v>
      </c>
      <c r="E41" s="54">
        <v>0</v>
      </c>
      <c r="F41" s="54">
        <v>0</v>
      </c>
      <c r="G41" s="54">
        <v>0</v>
      </c>
      <c r="H41" s="54">
        <v>16026</v>
      </c>
      <c r="I41" s="54">
        <v>0</v>
      </c>
      <c r="J41" s="54">
        <v>0</v>
      </c>
    </row>
    <row r="42" spans="1:10" s="36" customFormat="1" ht="19.5" customHeight="1">
      <c r="A42" s="51"/>
      <c r="B42" s="52"/>
      <c r="C42" s="52" t="s">
        <v>64</v>
      </c>
      <c r="D42" s="53" t="s">
        <v>70</v>
      </c>
      <c r="E42" s="54">
        <v>0</v>
      </c>
      <c r="F42" s="54">
        <v>0</v>
      </c>
      <c r="G42" s="54">
        <v>0</v>
      </c>
      <c r="H42" s="54">
        <v>11500</v>
      </c>
      <c r="I42" s="54">
        <v>0</v>
      </c>
      <c r="J42" s="54">
        <v>0</v>
      </c>
    </row>
    <row r="43" spans="1:10" s="36" customFormat="1" ht="19.5" customHeight="1">
      <c r="A43" s="51"/>
      <c r="B43" s="52"/>
      <c r="C43" s="52" t="s">
        <v>81</v>
      </c>
      <c r="D43" s="53" t="s">
        <v>82</v>
      </c>
      <c r="E43" s="54">
        <v>0</v>
      </c>
      <c r="F43" s="54">
        <v>0</v>
      </c>
      <c r="G43" s="54">
        <v>200</v>
      </c>
      <c r="H43" s="54">
        <v>0</v>
      </c>
      <c r="I43" s="54">
        <v>0</v>
      </c>
      <c r="J43" s="54">
        <v>0</v>
      </c>
    </row>
    <row r="44" spans="1:10" s="36" customFormat="1" ht="42.75" customHeight="1">
      <c r="A44" s="51"/>
      <c r="B44" s="52"/>
      <c r="C44" s="52" t="s">
        <v>65</v>
      </c>
      <c r="D44" s="53" t="s">
        <v>71</v>
      </c>
      <c r="E44" s="54">
        <v>0</v>
      </c>
      <c r="F44" s="54">
        <v>0</v>
      </c>
      <c r="G44" s="54">
        <v>0</v>
      </c>
      <c r="H44" s="54">
        <v>1000</v>
      </c>
      <c r="I44" s="54">
        <v>0</v>
      </c>
      <c r="J44" s="54">
        <v>0</v>
      </c>
    </row>
    <row r="45" spans="1:10" s="36" customFormat="1" ht="42.75" customHeight="1">
      <c r="A45" s="51"/>
      <c r="B45" s="52"/>
      <c r="C45" s="52" t="s">
        <v>34</v>
      </c>
      <c r="D45" s="53" t="s">
        <v>37</v>
      </c>
      <c r="E45" s="54">
        <v>0</v>
      </c>
      <c r="F45" s="54">
        <v>0</v>
      </c>
      <c r="G45" s="54">
        <v>0</v>
      </c>
      <c r="H45" s="54">
        <v>300</v>
      </c>
      <c r="I45" s="54">
        <v>0</v>
      </c>
      <c r="J45" s="54">
        <v>0</v>
      </c>
    </row>
    <row r="46" spans="1:10" s="36" customFormat="1" ht="32.25" customHeight="1">
      <c r="A46" s="51"/>
      <c r="B46" s="52"/>
      <c r="C46" s="52" t="s">
        <v>83</v>
      </c>
      <c r="D46" s="53" t="s">
        <v>84</v>
      </c>
      <c r="E46" s="54">
        <v>0</v>
      </c>
      <c r="F46" s="54">
        <v>0</v>
      </c>
      <c r="G46" s="54">
        <v>1000</v>
      </c>
      <c r="H46" s="54">
        <v>0</v>
      </c>
      <c r="I46" s="54">
        <v>0</v>
      </c>
      <c r="J46" s="54">
        <v>0</v>
      </c>
    </row>
    <row r="47" spans="1:10" s="36" customFormat="1" ht="19.5" customHeight="1">
      <c r="A47" s="51"/>
      <c r="B47" s="52"/>
      <c r="C47" s="52" t="s">
        <v>51</v>
      </c>
      <c r="D47" s="53" t="s">
        <v>54</v>
      </c>
      <c r="E47" s="54">
        <v>0</v>
      </c>
      <c r="F47" s="54">
        <v>0</v>
      </c>
      <c r="G47" s="54">
        <v>7626</v>
      </c>
      <c r="H47" s="54">
        <v>2100</v>
      </c>
      <c r="I47" s="54">
        <v>0</v>
      </c>
      <c r="J47" s="54">
        <v>0</v>
      </c>
    </row>
    <row r="48" spans="1:10" s="36" customFormat="1" ht="19.5" customHeight="1">
      <c r="A48" s="51"/>
      <c r="B48" s="52"/>
      <c r="C48" s="52" t="s">
        <v>36</v>
      </c>
      <c r="D48" s="53" t="s">
        <v>39</v>
      </c>
      <c r="E48" s="54">
        <v>0</v>
      </c>
      <c r="F48" s="54">
        <v>0</v>
      </c>
      <c r="G48" s="54">
        <v>0</v>
      </c>
      <c r="H48" s="54">
        <v>1200</v>
      </c>
      <c r="I48" s="54">
        <v>0</v>
      </c>
      <c r="J48" s="54">
        <v>0</v>
      </c>
    </row>
    <row r="49" spans="1:10" s="44" customFormat="1" ht="24.75" customHeight="1">
      <c r="A49" s="45"/>
      <c r="B49" s="46" t="s">
        <v>77</v>
      </c>
      <c r="C49" s="46"/>
      <c r="D49" s="43" t="s">
        <v>78</v>
      </c>
      <c r="E49" s="50">
        <f aca="true" t="shared" si="10" ref="E49:J49">E50</f>
        <v>0</v>
      </c>
      <c r="F49" s="50">
        <f t="shared" si="10"/>
        <v>0</v>
      </c>
      <c r="G49" s="50">
        <f t="shared" si="10"/>
        <v>0</v>
      </c>
      <c r="H49" s="50">
        <f t="shared" si="10"/>
        <v>35000</v>
      </c>
      <c r="I49" s="50">
        <f t="shared" si="10"/>
        <v>0</v>
      </c>
      <c r="J49" s="50">
        <f t="shared" si="10"/>
        <v>0</v>
      </c>
    </row>
    <row r="50" spans="1:10" s="36" customFormat="1" ht="19.5" customHeight="1">
      <c r="A50" s="51"/>
      <c r="B50" s="52"/>
      <c r="C50" s="52" t="s">
        <v>61</v>
      </c>
      <c r="D50" s="53" t="s">
        <v>67</v>
      </c>
      <c r="E50" s="54">
        <v>0</v>
      </c>
      <c r="F50" s="54">
        <v>0</v>
      </c>
      <c r="G50" s="54">
        <v>0</v>
      </c>
      <c r="H50" s="54">
        <v>35000</v>
      </c>
      <c r="I50" s="54">
        <v>0</v>
      </c>
      <c r="J50" s="54">
        <v>0</v>
      </c>
    </row>
    <row r="51" spans="1:10" ht="18.75" customHeight="1">
      <c r="A51" s="98" t="s">
        <v>10</v>
      </c>
      <c r="B51" s="99"/>
      <c r="C51" s="99"/>
      <c r="D51" s="100"/>
      <c r="E51" s="34">
        <f aca="true" t="shared" si="11" ref="E51:J51">E14+E31+E34+E10</f>
        <v>0</v>
      </c>
      <c r="F51" s="34">
        <f t="shared" si="11"/>
        <v>0</v>
      </c>
      <c r="G51" s="34">
        <f>G6+G14+G31+G34+G10</f>
        <v>120124</v>
      </c>
      <c r="H51" s="34">
        <f>H6+H14+H31+H34+H10</f>
        <v>120124</v>
      </c>
      <c r="I51" s="34">
        <f t="shared" si="11"/>
        <v>187</v>
      </c>
      <c r="J51" s="34">
        <f t="shared" si="11"/>
        <v>187</v>
      </c>
    </row>
    <row r="52" spans="1:10" ht="15.75" customHeight="1">
      <c r="A52" s="101" t="s">
        <v>12</v>
      </c>
      <c r="B52" s="102"/>
      <c r="C52" s="102"/>
      <c r="D52" s="102"/>
      <c r="E52" s="103">
        <f>F51-E51</f>
        <v>0</v>
      </c>
      <c r="F52" s="104"/>
      <c r="G52" s="103">
        <f>H51-G51</f>
        <v>0</v>
      </c>
      <c r="H52" s="104"/>
      <c r="I52" s="103">
        <f>J51-I51</f>
        <v>0</v>
      </c>
      <c r="J52" s="104"/>
    </row>
    <row r="53" spans="1:10" ht="12.75" customHeight="1">
      <c r="A53" s="1"/>
      <c r="B53" s="1"/>
      <c r="C53" s="21"/>
      <c r="D53" s="1"/>
      <c r="E53" s="17"/>
      <c r="F53" s="17"/>
      <c r="G53" s="17"/>
      <c r="H53" s="17"/>
      <c r="I53" s="17"/>
      <c r="J53" s="17"/>
    </row>
    <row r="54" spans="1:10" ht="12.75" customHeight="1">
      <c r="A54" s="1"/>
      <c r="B54" s="1"/>
      <c r="C54" s="21"/>
      <c r="D54" s="1"/>
      <c r="E54" s="17"/>
      <c r="F54" s="17"/>
      <c r="G54" s="17"/>
      <c r="H54" s="17"/>
      <c r="I54" s="17"/>
      <c r="J54" s="17"/>
    </row>
    <row r="55" spans="1:10" ht="15" customHeight="1">
      <c r="A55" s="5"/>
      <c r="B55" s="6"/>
      <c r="C55" s="22"/>
      <c r="D55" s="7" t="s">
        <v>26</v>
      </c>
      <c r="E55" s="18"/>
      <c r="F55" s="18"/>
      <c r="G55" s="18"/>
      <c r="H55" s="18"/>
      <c r="I55" s="18"/>
      <c r="J55" s="18"/>
    </row>
    <row r="56" spans="1:10" s="36" customFormat="1" ht="15" customHeight="1">
      <c r="A56" s="35"/>
      <c r="B56" s="31"/>
      <c r="C56" s="29"/>
      <c r="D56" s="39">
        <v>3020</v>
      </c>
      <c r="E56" s="40">
        <f aca="true" t="shared" si="12" ref="E56:J56">E36</f>
        <v>0</v>
      </c>
      <c r="F56" s="40">
        <f t="shared" si="12"/>
        <v>0</v>
      </c>
      <c r="G56" s="40">
        <f t="shared" si="12"/>
        <v>59300</v>
      </c>
      <c r="H56" s="40">
        <f t="shared" si="12"/>
        <v>0</v>
      </c>
      <c r="I56" s="40">
        <f t="shared" si="12"/>
        <v>0</v>
      </c>
      <c r="J56" s="40">
        <f t="shared" si="12"/>
        <v>0</v>
      </c>
    </row>
    <row r="57" spans="1:10" s="36" customFormat="1" ht="15" customHeight="1">
      <c r="A57" s="35"/>
      <c r="B57" s="31"/>
      <c r="C57" s="29"/>
      <c r="D57" s="39">
        <v>3110</v>
      </c>
      <c r="E57" s="40">
        <f aca="true" t="shared" si="13" ref="E57:J57">E37+E50</f>
        <v>0</v>
      </c>
      <c r="F57" s="40">
        <f t="shared" si="13"/>
        <v>0</v>
      </c>
      <c r="G57" s="40">
        <f t="shared" si="13"/>
        <v>35000</v>
      </c>
      <c r="H57" s="40">
        <f t="shared" si="13"/>
        <v>37000</v>
      </c>
      <c r="I57" s="40">
        <f t="shared" si="13"/>
        <v>0</v>
      </c>
      <c r="J57" s="40">
        <f t="shared" si="13"/>
        <v>0</v>
      </c>
    </row>
    <row r="58" spans="1:10" s="36" customFormat="1" ht="15" customHeight="1">
      <c r="A58" s="35"/>
      <c r="B58" s="31"/>
      <c r="C58" s="29"/>
      <c r="D58" s="39">
        <v>4010</v>
      </c>
      <c r="E58" s="40">
        <f aca="true" t="shared" si="14" ref="E58:J58">E20+E38</f>
        <v>0</v>
      </c>
      <c r="F58" s="40">
        <f t="shared" si="14"/>
        <v>0</v>
      </c>
      <c r="G58" s="40">
        <f t="shared" si="14"/>
        <v>0</v>
      </c>
      <c r="H58" s="40">
        <f t="shared" si="14"/>
        <v>14500</v>
      </c>
      <c r="I58" s="40">
        <f t="shared" si="14"/>
        <v>0</v>
      </c>
      <c r="J58" s="40">
        <f t="shared" si="14"/>
        <v>0</v>
      </c>
    </row>
    <row r="59" spans="1:10" s="36" customFormat="1" ht="15" customHeight="1">
      <c r="A59" s="35"/>
      <c r="B59" s="31"/>
      <c r="C59" s="29"/>
      <c r="D59" s="39">
        <v>4040</v>
      </c>
      <c r="E59" s="40">
        <f aca="true" t="shared" si="15" ref="E59:J59">E16+E21+E39</f>
        <v>0</v>
      </c>
      <c r="F59" s="40">
        <f t="shared" si="15"/>
        <v>0</v>
      </c>
      <c r="G59" s="40">
        <f t="shared" si="15"/>
        <v>0</v>
      </c>
      <c r="H59" s="40">
        <f t="shared" si="15"/>
        <v>22356</v>
      </c>
      <c r="I59" s="40">
        <f t="shared" si="15"/>
        <v>0</v>
      </c>
      <c r="J59" s="40">
        <f t="shared" si="15"/>
        <v>0</v>
      </c>
    </row>
    <row r="60" spans="1:10" s="36" customFormat="1" ht="15" customHeight="1">
      <c r="A60" s="35"/>
      <c r="B60" s="31"/>
      <c r="C60" s="29"/>
      <c r="D60" s="39">
        <v>4110</v>
      </c>
      <c r="E60" s="40">
        <f aca="true" t="shared" si="16" ref="E60:J60">E12</f>
        <v>0</v>
      </c>
      <c r="F60" s="40">
        <f t="shared" si="16"/>
        <v>0</v>
      </c>
      <c r="G60" s="40">
        <f t="shared" si="16"/>
        <v>118</v>
      </c>
      <c r="H60" s="40">
        <f t="shared" si="16"/>
        <v>0</v>
      </c>
      <c r="I60" s="40">
        <f t="shared" si="16"/>
        <v>0</v>
      </c>
      <c r="J60" s="40">
        <f t="shared" si="16"/>
        <v>0</v>
      </c>
    </row>
    <row r="61" spans="1:10" s="36" customFormat="1" ht="15" customHeight="1">
      <c r="A61" s="35"/>
      <c r="B61" s="31"/>
      <c r="C61" s="29"/>
      <c r="D61" s="39">
        <v>4120</v>
      </c>
      <c r="E61" s="40">
        <f aca="true" t="shared" si="17" ref="E61:J61">E22</f>
        <v>0</v>
      </c>
      <c r="F61" s="40">
        <f t="shared" si="17"/>
        <v>0</v>
      </c>
      <c r="G61" s="40">
        <f t="shared" si="17"/>
        <v>0</v>
      </c>
      <c r="H61" s="40">
        <f t="shared" si="17"/>
        <v>100</v>
      </c>
      <c r="I61" s="40">
        <f t="shared" si="17"/>
        <v>0</v>
      </c>
      <c r="J61" s="40">
        <f t="shared" si="17"/>
        <v>0</v>
      </c>
    </row>
    <row r="62" spans="1:10" s="36" customFormat="1" ht="15" customHeight="1">
      <c r="A62" s="35"/>
      <c r="B62" s="31"/>
      <c r="C62" s="29"/>
      <c r="D62" s="39">
        <v>4130</v>
      </c>
      <c r="E62" s="40">
        <f aca="true" t="shared" si="18" ref="E62:J62">E33</f>
        <v>0</v>
      </c>
      <c r="F62" s="40">
        <f t="shared" si="18"/>
        <v>0</v>
      </c>
      <c r="G62" s="40">
        <f t="shared" si="18"/>
        <v>187</v>
      </c>
      <c r="H62" s="40">
        <f t="shared" si="18"/>
        <v>187</v>
      </c>
      <c r="I62" s="40">
        <f t="shared" si="18"/>
        <v>187</v>
      </c>
      <c r="J62" s="40">
        <f t="shared" si="18"/>
        <v>187</v>
      </c>
    </row>
    <row r="63" spans="1:10" s="36" customFormat="1" ht="15" customHeight="1">
      <c r="A63" s="35"/>
      <c r="B63" s="31"/>
      <c r="C63" s="29"/>
      <c r="D63" s="39">
        <v>4170</v>
      </c>
      <c r="E63" s="40">
        <f aca="true" t="shared" si="19" ref="E63:J63">E23+E40</f>
        <v>0</v>
      </c>
      <c r="F63" s="40">
        <f t="shared" si="19"/>
        <v>0</v>
      </c>
      <c r="G63" s="40">
        <f t="shared" si="19"/>
        <v>810</v>
      </c>
      <c r="H63" s="40">
        <f t="shared" si="19"/>
        <v>11000</v>
      </c>
      <c r="I63" s="40">
        <f t="shared" si="19"/>
        <v>0</v>
      </c>
      <c r="J63" s="40">
        <f t="shared" si="19"/>
        <v>0</v>
      </c>
    </row>
    <row r="64" spans="1:10" s="36" customFormat="1" ht="15" customHeight="1">
      <c r="A64" s="35"/>
      <c r="B64" s="31"/>
      <c r="C64" s="29"/>
      <c r="D64" s="39">
        <v>4210</v>
      </c>
      <c r="E64" s="40">
        <f aca="true" t="shared" si="20" ref="E64:J64">E24</f>
        <v>0</v>
      </c>
      <c r="F64" s="40">
        <f t="shared" si="20"/>
        <v>0</v>
      </c>
      <c r="G64" s="40">
        <f t="shared" si="20"/>
        <v>345</v>
      </c>
      <c r="H64" s="40">
        <f t="shared" si="20"/>
        <v>0</v>
      </c>
      <c r="I64" s="40">
        <f t="shared" si="20"/>
        <v>0</v>
      </c>
      <c r="J64" s="40">
        <f t="shared" si="20"/>
        <v>0</v>
      </c>
    </row>
    <row r="65" spans="1:10" s="36" customFormat="1" ht="15" customHeight="1">
      <c r="A65" s="35"/>
      <c r="B65" s="31"/>
      <c r="C65" s="29"/>
      <c r="D65" s="39">
        <v>4220</v>
      </c>
      <c r="E65" s="40">
        <f aca="true" t="shared" si="21" ref="E65:J65">E41</f>
        <v>0</v>
      </c>
      <c r="F65" s="40">
        <f t="shared" si="21"/>
        <v>0</v>
      </c>
      <c r="G65" s="40">
        <f t="shared" si="21"/>
        <v>0</v>
      </c>
      <c r="H65" s="40">
        <f t="shared" si="21"/>
        <v>16026</v>
      </c>
      <c r="I65" s="40">
        <f t="shared" si="21"/>
        <v>0</v>
      </c>
      <c r="J65" s="40">
        <f t="shared" si="21"/>
        <v>0</v>
      </c>
    </row>
    <row r="66" spans="1:10" s="36" customFormat="1" ht="15" customHeight="1">
      <c r="A66" s="35"/>
      <c r="B66" s="31"/>
      <c r="C66" s="29"/>
      <c r="D66" s="39">
        <v>4280</v>
      </c>
      <c r="E66" s="40">
        <f aca="true" t="shared" si="22" ref="E66:J66">E25</f>
        <v>0</v>
      </c>
      <c r="F66" s="40">
        <f t="shared" si="22"/>
        <v>0</v>
      </c>
      <c r="G66" s="40">
        <f t="shared" si="22"/>
        <v>200</v>
      </c>
      <c r="H66" s="40">
        <f t="shared" si="22"/>
        <v>0</v>
      </c>
      <c r="I66" s="40">
        <f t="shared" si="22"/>
        <v>0</v>
      </c>
      <c r="J66" s="40">
        <f t="shared" si="22"/>
        <v>0</v>
      </c>
    </row>
    <row r="67" spans="1:10" s="36" customFormat="1" ht="15" customHeight="1">
      <c r="A67" s="35"/>
      <c r="B67" s="31"/>
      <c r="C67" s="29"/>
      <c r="D67" s="39">
        <v>4300</v>
      </c>
      <c r="E67" s="40">
        <f aca="true" t="shared" si="23" ref="E67:J67">E26+E42+E13</f>
        <v>0</v>
      </c>
      <c r="F67" s="40">
        <f t="shared" si="23"/>
        <v>0</v>
      </c>
      <c r="G67" s="40">
        <f t="shared" si="23"/>
        <v>1989</v>
      </c>
      <c r="H67" s="40">
        <f t="shared" si="23"/>
        <v>11618</v>
      </c>
      <c r="I67" s="40">
        <f t="shared" si="23"/>
        <v>0</v>
      </c>
      <c r="J67" s="40">
        <f t="shared" si="23"/>
        <v>0</v>
      </c>
    </row>
    <row r="68" spans="1:10" s="36" customFormat="1" ht="15" customHeight="1">
      <c r="A68" s="35"/>
      <c r="B68" s="31"/>
      <c r="C68" s="29"/>
      <c r="D68" s="39">
        <v>4350</v>
      </c>
      <c r="E68" s="40">
        <f aca="true" t="shared" si="24" ref="E68:J70">E43</f>
        <v>0</v>
      </c>
      <c r="F68" s="40">
        <f t="shared" si="24"/>
        <v>0</v>
      </c>
      <c r="G68" s="40">
        <f t="shared" si="24"/>
        <v>200</v>
      </c>
      <c r="H68" s="40">
        <f t="shared" si="24"/>
        <v>0</v>
      </c>
      <c r="I68" s="40">
        <f t="shared" si="24"/>
        <v>0</v>
      </c>
      <c r="J68" s="40">
        <f t="shared" si="24"/>
        <v>0</v>
      </c>
    </row>
    <row r="69" spans="1:10" s="36" customFormat="1" ht="15" customHeight="1">
      <c r="A69" s="35"/>
      <c r="B69" s="31"/>
      <c r="C69" s="29"/>
      <c r="D69" s="39">
        <v>4360</v>
      </c>
      <c r="E69" s="40">
        <f t="shared" si="24"/>
        <v>0</v>
      </c>
      <c r="F69" s="40">
        <f t="shared" si="24"/>
        <v>0</v>
      </c>
      <c r="G69" s="40">
        <f t="shared" si="24"/>
        <v>0</v>
      </c>
      <c r="H69" s="40">
        <f t="shared" si="24"/>
        <v>1000</v>
      </c>
      <c r="I69" s="40">
        <f t="shared" si="24"/>
        <v>0</v>
      </c>
      <c r="J69" s="40">
        <f t="shared" si="24"/>
        <v>0</v>
      </c>
    </row>
    <row r="70" spans="1:10" s="36" customFormat="1" ht="15" customHeight="1">
      <c r="A70" s="35"/>
      <c r="B70" s="31"/>
      <c r="C70" s="29"/>
      <c r="D70" s="39">
        <v>4370</v>
      </c>
      <c r="E70" s="40">
        <f t="shared" si="24"/>
        <v>0</v>
      </c>
      <c r="F70" s="40">
        <f t="shared" si="24"/>
        <v>0</v>
      </c>
      <c r="G70" s="40">
        <f t="shared" si="24"/>
        <v>0</v>
      </c>
      <c r="H70" s="40">
        <f t="shared" si="24"/>
        <v>300</v>
      </c>
      <c r="I70" s="40">
        <f t="shared" si="24"/>
        <v>0</v>
      </c>
      <c r="J70" s="40">
        <f t="shared" si="24"/>
        <v>0</v>
      </c>
    </row>
    <row r="71" spans="1:10" s="36" customFormat="1" ht="15" customHeight="1">
      <c r="A71" s="35"/>
      <c r="B71" s="31"/>
      <c r="C71" s="29"/>
      <c r="D71" s="39">
        <v>4410</v>
      </c>
      <c r="E71" s="40">
        <f aca="true" t="shared" si="25" ref="E71:J71">E17+E27</f>
        <v>0</v>
      </c>
      <c r="F71" s="40">
        <f t="shared" si="25"/>
        <v>0</v>
      </c>
      <c r="G71" s="40">
        <f t="shared" si="25"/>
        <v>1754</v>
      </c>
      <c r="H71" s="40">
        <f t="shared" si="25"/>
        <v>1100</v>
      </c>
      <c r="I71" s="40">
        <f t="shared" si="25"/>
        <v>0</v>
      </c>
      <c r="J71" s="40">
        <f t="shared" si="25"/>
        <v>0</v>
      </c>
    </row>
    <row r="72" spans="1:10" s="36" customFormat="1" ht="15" customHeight="1">
      <c r="A72" s="35"/>
      <c r="B72" s="31"/>
      <c r="C72" s="29"/>
      <c r="D72" s="39">
        <v>4430</v>
      </c>
      <c r="E72" s="40">
        <f aca="true" t="shared" si="26" ref="E72:J72">E28</f>
        <v>0</v>
      </c>
      <c r="F72" s="40">
        <f t="shared" si="26"/>
        <v>0</v>
      </c>
      <c r="G72" s="40">
        <f t="shared" si="26"/>
        <v>0</v>
      </c>
      <c r="H72" s="40">
        <f t="shared" si="26"/>
        <v>229</v>
      </c>
      <c r="I72" s="40">
        <f t="shared" si="26"/>
        <v>0</v>
      </c>
      <c r="J72" s="40">
        <f t="shared" si="26"/>
        <v>0</v>
      </c>
    </row>
    <row r="73" spans="1:10" s="36" customFormat="1" ht="15" customHeight="1">
      <c r="A73" s="35"/>
      <c r="B73" s="31"/>
      <c r="C73" s="29"/>
      <c r="D73" s="39">
        <v>4400</v>
      </c>
      <c r="E73" s="40">
        <f aca="true" t="shared" si="27" ref="E73:J73">E46</f>
        <v>0</v>
      </c>
      <c r="F73" s="40">
        <f t="shared" si="27"/>
        <v>0</v>
      </c>
      <c r="G73" s="40">
        <f t="shared" si="27"/>
        <v>1000</v>
      </c>
      <c r="H73" s="40">
        <f t="shared" si="27"/>
        <v>0</v>
      </c>
      <c r="I73" s="40">
        <f t="shared" si="27"/>
        <v>0</v>
      </c>
      <c r="J73" s="40">
        <f t="shared" si="27"/>
        <v>0</v>
      </c>
    </row>
    <row r="74" spans="1:10" s="36" customFormat="1" ht="15" customHeight="1">
      <c r="A74" s="35"/>
      <c r="B74" s="31"/>
      <c r="C74" s="29"/>
      <c r="D74" s="39">
        <v>4440</v>
      </c>
      <c r="E74" s="40">
        <f aca="true" t="shared" si="28" ref="E74:J74">E8+E18+E29+E47</f>
        <v>0</v>
      </c>
      <c r="F74" s="40">
        <f t="shared" si="28"/>
        <v>0</v>
      </c>
      <c r="G74" s="40">
        <f t="shared" si="28"/>
        <v>17521</v>
      </c>
      <c r="H74" s="40">
        <f t="shared" si="28"/>
        <v>2408</v>
      </c>
      <c r="I74" s="40">
        <f t="shared" si="28"/>
        <v>0</v>
      </c>
      <c r="J74" s="40">
        <f t="shared" si="28"/>
        <v>0</v>
      </c>
    </row>
    <row r="75" spans="1:10" s="36" customFormat="1" ht="15" customHeight="1">
      <c r="A75" s="35"/>
      <c r="B75" s="31"/>
      <c r="C75" s="29"/>
      <c r="D75" s="39">
        <v>4480</v>
      </c>
      <c r="E75" s="40">
        <f aca="true" t="shared" si="29" ref="E75:J75">E48</f>
        <v>0</v>
      </c>
      <c r="F75" s="40">
        <f t="shared" si="29"/>
        <v>0</v>
      </c>
      <c r="G75" s="40">
        <f t="shared" si="29"/>
        <v>0</v>
      </c>
      <c r="H75" s="40">
        <f t="shared" si="29"/>
        <v>1200</v>
      </c>
      <c r="I75" s="40">
        <f t="shared" si="29"/>
        <v>0</v>
      </c>
      <c r="J75" s="40">
        <f t="shared" si="29"/>
        <v>0</v>
      </c>
    </row>
    <row r="76" spans="1:10" s="36" customFormat="1" ht="15" customHeight="1">
      <c r="A76" s="35"/>
      <c r="B76" s="31"/>
      <c r="C76" s="29"/>
      <c r="D76" s="39">
        <v>4590</v>
      </c>
      <c r="E76" s="40">
        <f aca="true" t="shared" si="30" ref="E76:J76">E9</f>
        <v>0</v>
      </c>
      <c r="F76" s="40">
        <f t="shared" si="30"/>
        <v>0</v>
      </c>
      <c r="G76" s="40">
        <f t="shared" si="30"/>
        <v>0</v>
      </c>
      <c r="H76" s="40">
        <f t="shared" si="30"/>
        <v>1100</v>
      </c>
      <c r="I76" s="40">
        <f t="shared" si="30"/>
        <v>0</v>
      </c>
      <c r="J76" s="40">
        <f t="shared" si="30"/>
        <v>0</v>
      </c>
    </row>
    <row r="77" spans="1:10" s="36" customFormat="1" ht="15" customHeight="1">
      <c r="A77" s="35"/>
      <c r="B77" s="31"/>
      <c r="C77" s="29"/>
      <c r="D77" s="39">
        <v>4700</v>
      </c>
      <c r="E77" s="40">
        <f aca="true" t="shared" si="31" ref="E77:J77">E30</f>
        <v>0</v>
      </c>
      <c r="F77" s="40">
        <f t="shared" si="31"/>
        <v>0</v>
      </c>
      <c r="G77" s="40">
        <f t="shared" si="31"/>
        <v>1700</v>
      </c>
      <c r="H77" s="40">
        <f t="shared" si="31"/>
        <v>0</v>
      </c>
      <c r="I77" s="40">
        <f t="shared" si="31"/>
        <v>0</v>
      </c>
      <c r="J77" s="40">
        <f t="shared" si="31"/>
        <v>0</v>
      </c>
    </row>
    <row r="78" spans="1:10" ht="13.5" customHeight="1">
      <c r="A78" s="6"/>
      <c r="B78" s="6"/>
      <c r="C78" s="22"/>
      <c r="D78" s="9" t="s">
        <v>11</v>
      </c>
      <c r="E78" s="19">
        <f aca="true" t="shared" si="32" ref="E78:J78">SUM(E56:E77)</f>
        <v>0</v>
      </c>
      <c r="F78" s="19">
        <f t="shared" si="32"/>
        <v>0</v>
      </c>
      <c r="G78" s="19">
        <f t="shared" si="32"/>
        <v>120124</v>
      </c>
      <c r="H78" s="19">
        <f t="shared" si="32"/>
        <v>120124</v>
      </c>
      <c r="I78" s="19">
        <f t="shared" si="32"/>
        <v>187</v>
      </c>
      <c r="J78" s="19">
        <f t="shared" si="32"/>
        <v>187</v>
      </c>
    </row>
    <row r="79" spans="1:10" s="33" customFormat="1" ht="13.5" customHeight="1">
      <c r="A79" s="31"/>
      <c r="B79" s="31"/>
      <c r="C79" s="29"/>
      <c r="D79" s="32"/>
      <c r="E79" s="30"/>
      <c r="F79" s="30"/>
      <c r="G79" s="30"/>
      <c r="H79" s="30"/>
      <c r="I79" s="30"/>
      <c r="J79" s="30"/>
    </row>
    <row r="80" spans="1:10" ht="15" customHeight="1">
      <c r="A80" s="10"/>
      <c r="B80" s="10"/>
      <c r="C80" s="10"/>
      <c r="D80" s="10" t="s">
        <v>13</v>
      </c>
      <c r="E80" s="11"/>
      <c r="F80" s="11"/>
      <c r="G80" s="11"/>
      <c r="H80" s="11"/>
      <c r="I80" s="11"/>
      <c r="J80" s="11"/>
    </row>
    <row r="81" spans="1:10" ht="15">
      <c r="A81" s="4"/>
      <c r="B81" s="4"/>
      <c r="C81" s="4"/>
      <c r="D81" s="4" t="s">
        <v>14</v>
      </c>
      <c r="E81" s="12">
        <f aca="true" t="shared" si="33" ref="E81:J81">E84+E85+E86+E87+E88+E89</f>
        <v>0</v>
      </c>
      <c r="F81" s="12">
        <f t="shared" si="33"/>
        <v>0</v>
      </c>
      <c r="G81" s="12">
        <f t="shared" si="33"/>
        <v>120124</v>
      </c>
      <c r="H81" s="12">
        <f t="shared" si="33"/>
        <v>120124</v>
      </c>
      <c r="I81" s="12">
        <f t="shared" si="33"/>
        <v>187</v>
      </c>
      <c r="J81" s="12">
        <f t="shared" si="33"/>
        <v>187</v>
      </c>
    </row>
    <row r="82" spans="1:10" ht="15">
      <c r="A82" s="13"/>
      <c r="B82" s="13" t="s">
        <v>15</v>
      </c>
      <c r="C82" s="13"/>
      <c r="D82" s="37" t="s">
        <v>17</v>
      </c>
      <c r="E82" s="41">
        <f aca="true" t="shared" si="34" ref="E82:J82">E58+E59+E63</f>
        <v>0</v>
      </c>
      <c r="F82" s="41">
        <f t="shared" si="34"/>
        <v>0</v>
      </c>
      <c r="G82" s="41">
        <f t="shared" si="34"/>
        <v>810</v>
      </c>
      <c r="H82" s="41">
        <f t="shared" si="34"/>
        <v>47856</v>
      </c>
      <c r="I82" s="41">
        <f t="shared" si="34"/>
        <v>0</v>
      </c>
      <c r="J82" s="41">
        <f t="shared" si="34"/>
        <v>0</v>
      </c>
    </row>
    <row r="83" spans="1:10" ht="15">
      <c r="A83" s="13"/>
      <c r="B83" s="13"/>
      <c r="C83" s="13"/>
      <c r="D83" s="37" t="s">
        <v>18</v>
      </c>
      <c r="E83" s="41">
        <f aca="true" t="shared" si="35" ref="E83:J83">E61+E60</f>
        <v>0</v>
      </c>
      <c r="F83" s="41">
        <f t="shared" si="35"/>
        <v>0</v>
      </c>
      <c r="G83" s="41">
        <f t="shared" si="35"/>
        <v>118</v>
      </c>
      <c r="H83" s="41">
        <f t="shared" si="35"/>
        <v>100</v>
      </c>
      <c r="I83" s="41">
        <f t="shared" si="35"/>
        <v>0</v>
      </c>
      <c r="J83" s="41">
        <f t="shared" si="35"/>
        <v>0</v>
      </c>
    </row>
    <row r="84" spans="1:10" ht="15">
      <c r="A84" s="13"/>
      <c r="B84" s="13"/>
      <c r="C84" s="13"/>
      <c r="D84" s="24" t="s">
        <v>24</v>
      </c>
      <c r="E84" s="41">
        <f aca="true" t="shared" si="36" ref="E84:J84">E82+E83</f>
        <v>0</v>
      </c>
      <c r="F84" s="41">
        <f t="shared" si="36"/>
        <v>0</v>
      </c>
      <c r="G84" s="41">
        <f t="shared" si="36"/>
        <v>928</v>
      </c>
      <c r="H84" s="41">
        <f t="shared" si="36"/>
        <v>47956</v>
      </c>
      <c r="I84" s="41">
        <f t="shared" si="36"/>
        <v>0</v>
      </c>
      <c r="J84" s="41">
        <f t="shared" si="36"/>
        <v>0</v>
      </c>
    </row>
    <row r="85" spans="1:10" ht="25.5">
      <c r="A85" s="13"/>
      <c r="B85" s="13"/>
      <c r="C85" s="13"/>
      <c r="D85" s="38" t="s">
        <v>19</v>
      </c>
      <c r="E85" s="42">
        <f aca="true" t="shared" si="37" ref="E85:J85">E62+E64+E65+E66+E67+E68+E69+E70+E71+E72+E73+E74+E75+E77</f>
        <v>0</v>
      </c>
      <c r="F85" s="42">
        <f t="shared" si="37"/>
        <v>0</v>
      </c>
      <c r="G85" s="42">
        <f>G62+G64+G65+G66+G67+G68+G69+G70+G71+G72+G73+G74+G75+G76+G77</f>
        <v>24896</v>
      </c>
      <c r="H85" s="42">
        <f>H62+H64+H65+H66+H67+H68+H69+H70+H71+H72+H73+H74+H75+H76+H77</f>
        <v>35168</v>
      </c>
      <c r="I85" s="42">
        <f t="shared" si="37"/>
        <v>187</v>
      </c>
      <c r="J85" s="42">
        <f t="shared" si="37"/>
        <v>187</v>
      </c>
    </row>
    <row r="86" spans="1:10" ht="15">
      <c r="A86" s="13"/>
      <c r="B86" s="13"/>
      <c r="C86" s="13"/>
      <c r="D86" s="38" t="s">
        <v>20</v>
      </c>
      <c r="E86" s="42">
        <f aca="true" t="shared" si="38" ref="E86:J86">E56+E57</f>
        <v>0</v>
      </c>
      <c r="F86" s="42">
        <f t="shared" si="38"/>
        <v>0</v>
      </c>
      <c r="G86" s="42">
        <f t="shared" si="38"/>
        <v>94300</v>
      </c>
      <c r="H86" s="42">
        <f t="shared" si="38"/>
        <v>37000</v>
      </c>
      <c r="I86" s="42">
        <f t="shared" si="38"/>
        <v>0</v>
      </c>
      <c r="J86" s="42">
        <f t="shared" si="38"/>
        <v>0</v>
      </c>
    </row>
    <row r="87" spans="1:10" ht="15">
      <c r="A87" s="13"/>
      <c r="B87" s="13"/>
      <c r="C87" s="13"/>
      <c r="D87" s="37" t="s">
        <v>21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</row>
    <row r="88" spans="1:10" ht="15">
      <c r="A88" s="13"/>
      <c r="B88" s="13"/>
      <c r="C88" s="13"/>
      <c r="D88" s="37" t="s">
        <v>22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</row>
    <row r="89" spans="1:10" ht="51">
      <c r="A89" s="13"/>
      <c r="B89" s="13"/>
      <c r="C89" s="13"/>
      <c r="D89" s="25" t="s">
        <v>23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</row>
    <row r="90" spans="1:10" ht="15">
      <c r="A90" s="13"/>
      <c r="B90" s="13"/>
      <c r="C90" s="13"/>
      <c r="D90" s="14" t="s">
        <v>16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</row>
    <row r="91" spans="1:10" ht="15">
      <c r="A91" s="16"/>
      <c r="B91" s="16"/>
      <c r="C91" s="16"/>
      <c r="D91" s="8" t="s">
        <v>11</v>
      </c>
      <c r="E91" s="11">
        <f aca="true" t="shared" si="39" ref="E91:J91">E81+E90</f>
        <v>0</v>
      </c>
      <c r="F91" s="11">
        <f t="shared" si="39"/>
        <v>0</v>
      </c>
      <c r="G91" s="11">
        <f t="shared" si="39"/>
        <v>120124</v>
      </c>
      <c r="H91" s="11">
        <f t="shared" si="39"/>
        <v>120124</v>
      </c>
      <c r="I91" s="11">
        <f t="shared" si="39"/>
        <v>187</v>
      </c>
      <c r="J91" s="11">
        <f t="shared" si="39"/>
        <v>187</v>
      </c>
    </row>
    <row r="92" spans="1:10" ht="15">
      <c r="A92" s="26"/>
      <c r="B92" s="26"/>
      <c r="C92" s="26"/>
      <c r="D92" s="27" t="s">
        <v>12</v>
      </c>
      <c r="E92" s="96">
        <f>E91-F91</f>
        <v>0</v>
      </c>
      <c r="F92" s="97"/>
      <c r="G92" s="96">
        <f>G91-H91</f>
        <v>0</v>
      </c>
      <c r="H92" s="97"/>
      <c r="I92" s="96">
        <f>I91-J91</f>
        <v>0</v>
      </c>
      <c r="J92" s="97"/>
    </row>
  </sheetData>
  <sheetProtection/>
  <mergeCells count="17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E92:F92"/>
    <mergeCell ref="G92:H92"/>
    <mergeCell ref="I92:J92"/>
    <mergeCell ref="A51:D51"/>
    <mergeCell ref="A52:D52"/>
    <mergeCell ref="E52:F52"/>
    <mergeCell ref="G52:H52"/>
    <mergeCell ref="I52:J52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Nr 1 do Uchwały Nr 727/11
Zarządu Powiatu w Stargardzie Szczecińskim
z dnia 29 września 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D56" sqref="D56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105" t="s">
        <v>25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3.5" customHeight="1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107" t="s">
        <v>1</v>
      </c>
      <c r="B4" s="107" t="s">
        <v>2</v>
      </c>
      <c r="C4" s="107" t="s">
        <v>3</v>
      </c>
      <c r="D4" s="107" t="s">
        <v>4</v>
      </c>
      <c r="E4" s="108" t="s">
        <v>5</v>
      </c>
      <c r="F4" s="108"/>
      <c r="G4" s="108" t="s">
        <v>6</v>
      </c>
      <c r="H4" s="108"/>
      <c r="I4" s="108" t="s">
        <v>7</v>
      </c>
      <c r="J4" s="108"/>
    </row>
    <row r="5" spans="1:10" ht="15" customHeight="1">
      <c r="A5" s="107"/>
      <c r="B5" s="107"/>
      <c r="C5" s="107"/>
      <c r="D5" s="107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1.75" customHeight="1">
      <c r="A6" s="109" t="s">
        <v>95</v>
      </c>
      <c r="B6" s="110"/>
      <c r="C6" s="110"/>
      <c r="D6" s="111"/>
      <c r="E6" s="55">
        <f aca="true" t="shared" si="0" ref="E6:J8">E7</f>
        <v>0</v>
      </c>
      <c r="F6" s="55">
        <f t="shared" si="0"/>
        <v>0</v>
      </c>
      <c r="G6" s="55">
        <f t="shared" si="0"/>
        <v>118</v>
      </c>
      <c r="H6" s="55">
        <f t="shared" si="0"/>
        <v>118</v>
      </c>
      <c r="I6" s="55">
        <f t="shared" si="0"/>
        <v>0</v>
      </c>
      <c r="J6" s="55">
        <f t="shared" si="0"/>
        <v>0</v>
      </c>
    </row>
    <row r="7" spans="1:10" ht="21.75" customHeight="1">
      <c r="A7" s="109" t="s">
        <v>96</v>
      </c>
      <c r="B7" s="110"/>
      <c r="C7" s="110"/>
      <c r="D7" s="111"/>
      <c r="E7" s="55">
        <f t="shared" si="0"/>
        <v>0</v>
      </c>
      <c r="F7" s="55">
        <f t="shared" si="0"/>
        <v>0</v>
      </c>
      <c r="G7" s="55">
        <f t="shared" si="0"/>
        <v>118</v>
      </c>
      <c r="H7" s="55">
        <f t="shared" si="0"/>
        <v>118</v>
      </c>
      <c r="I7" s="55">
        <f t="shared" si="0"/>
        <v>0</v>
      </c>
      <c r="J7" s="55">
        <f t="shared" si="0"/>
        <v>0</v>
      </c>
    </row>
    <row r="8" spans="1:10" ht="21.75" customHeight="1">
      <c r="A8" s="48" t="s">
        <v>89</v>
      </c>
      <c r="B8" s="48"/>
      <c r="C8" s="48"/>
      <c r="D8" s="47" t="s">
        <v>90</v>
      </c>
      <c r="E8" s="49">
        <f t="shared" si="0"/>
        <v>0</v>
      </c>
      <c r="F8" s="49">
        <f t="shared" si="0"/>
        <v>0</v>
      </c>
      <c r="G8" s="49">
        <f t="shared" si="0"/>
        <v>118</v>
      </c>
      <c r="H8" s="49">
        <f t="shared" si="0"/>
        <v>118</v>
      </c>
      <c r="I8" s="49">
        <f t="shared" si="0"/>
        <v>0</v>
      </c>
      <c r="J8" s="49">
        <f t="shared" si="0"/>
        <v>0</v>
      </c>
    </row>
    <row r="9" spans="1:10" s="44" customFormat="1" ht="24" customHeight="1">
      <c r="A9" s="45"/>
      <c r="B9" s="46" t="s">
        <v>91</v>
      </c>
      <c r="C9" s="46"/>
      <c r="D9" s="43" t="s">
        <v>92</v>
      </c>
      <c r="E9" s="50">
        <f aca="true" t="shared" si="1" ref="E9:J9">E10+E11</f>
        <v>0</v>
      </c>
      <c r="F9" s="50">
        <f t="shared" si="1"/>
        <v>0</v>
      </c>
      <c r="G9" s="50">
        <f t="shared" si="1"/>
        <v>118</v>
      </c>
      <c r="H9" s="50">
        <f t="shared" si="1"/>
        <v>118</v>
      </c>
      <c r="I9" s="50">
        <f t="shared" si="1"/>
        <v>0</v>
      </c>
      <c r="J9" s="50">
        <f t="shared" si="1"/>
        <v>0</v>
      </c>
    </row>
    <row r="10" spans="1:10" s="36" customFormat="1" ht="19.5" customHeight="1">
      <c r="A10" s="51"/>
      <c r="B10" s="52"/>
      <c r="C10" s="52" t="s">
        <v>93</v>
      </c>
      <c r="D10" s="53" t="s">
        <v>94</v>
      </c>
      <c r="E10" s="54">
        <v>0</v>
      </c>
      <c r="F10" s="54">
        <v>0</v>
      </c>
      <c r="G10" s="54">
        <v>118</v>
      </c>
      <c r="H10" s="54">
        <v>0</v>
      </c>
      <c r="I10" s="54">
        <v>0</v>
      </c>
      <c r="J10" s="54">
        <v>0</v>
      </c>
    </row>
    <row r="11" spans="1:10" s="36" customFormat="1" ht="19.5" customHeight="1">
      <c r="A11" s="51"/>
      <c r="B11" s="52"/>
      <c r="C11" s="52" t="s">
        <v>64</v>
      </c>
      <c r="D11" s="53" t="s">
        <v>70</v>
      </c>
      <c r="E11" s="54">
        <v>0</v>
      </c>
      <c r="F11" s="54">
        <v>0</v>
      </c>
      <c r="G11" s="54">
        <v>0</v>
      </c>
      <c r="H11" s="54">
        <v>118</v>
      </c>
      <c r="I11" s="54">
        <v>0</v>
      </c>
      <c r="J11" s="54">
        <v>0</v>
      </c>
    </row>
    <row r="12" spans="1:10" ht="21.75" customHeight="1">
      <c r="A12" s="109" t="s">
        <v>101</v>
      </c>
      <c r="B12" s="110"/>
      <c r="C12" s="110"/>
      <c r="D12" s="111"/>
      <c r="E12" s="55">
        <f aca="true" t="shared" si="2" ref="E12:G13">E13</f>
        <v>0</v>
      </c>
      <c r="F12" s="55">
        <f t="shared" si="2"/>
        <v>0</v>
      </c>
      <c r="G12" s="55">
        <f t="shared" si="2"/>
        <v>1100</v>
      </c>
      <c r="H12" s="55">
        <f aca="true" t="shared" si="3" ref="H12:J13">H13</f>
        <v>1100</v>
      </c>
      <c r="I12" s="55">
        <f t="shared" si="3"/>
        <v>0</v>
      </c>
      <c r="J12" s="55">
        <f t="shared" si="3"/>
        <v>0</v>
      </c>
    </row>
    <row r="13" spans="1:10" ht="21.75" customHeight="1">
      <c r="A13" s="71">
        <v>600</v>
      </c>
      <c r="B13" s="71"/>
      <c r="C13" s="71"/>
      <c r="D13" s="72" t="s">
        <v>98</v>
      </c>
      <c r="E13" s="73">
        <f t="shared" si="2"/>
        <v>0</v>
      </c>
      <c r="F13" s="73">
        <f t="shared" si="2"/>
        <v>0</v>
      </c>
      <c r="G13" s="73">
        <f t="shared" si="2"/>
        <v>1100</v>
      </c>
      <c r="H13" s="73">
        <f t="shared" si="3"/>
        <v>1100</v>
      </c>
      <c r="I13" s="73">
        <f t="shared" si="3"/>
        <v>0</v>
      </c>
      <c r="J13" s="73">
        <f t="shared" si="3"/>
        <v>0</v>
      </c>
    </row>
    <row r="14" spans="1:10" ht="21.75" customHeight="1">
      <c r="A14" s="28"/>
      <c r="B14" s="76">
        <v>60014</v>
      </c>
      <c r="C14" s="28"/>
      <c r="D14" s="68" t="s">
        <v>103</v>
      </c>
      <c r="E14" s="70">
        <f aca="true" t="shared" si="4" ref="E14:J14">E15+E16</f>
        <v>0</v>
      </c>
      <c r="F14" s="70">
        <f t="shared" si="4"/>
        <v>0</v>
      </c>
      <c r="G14" s="70">
        <f t="shared" si="4"/>
        <v>1100</v>
      </c>
      <c r="H14" s="70">
        <f t="shared" si="4"/>
        <v>1100</v>
      </c>
      <c r="I14" s="70">
        <f t="shared" si="4"/>
        <v>0</v>
      </c>
      <c r="J14" s="70">
        <f t="shared" si="4"/>
        <v>0</v>
      </c>
    </row>
    <row r="15" spans="1:10" ht="21.75" customHeight="1">
      <c r="A15" s="28"/>
      <c r="B15" s="28"/>
      <c r="C15" s="69">
        <v>4440</v>
      </c>
      <c r="D15" s="75" t="s">
        <v>54</v>
      </c>
      <c r="E15" s="40">
        <v>0</v>
      </c>
      <c r="F15" s="40">
        <v>0</v>
      </c>
      <c r="G15" s="40">
        <v>1100</v>
      </c>
      <c r="H15" s="40"/>
      <c r="I15" s="40"/>
      <c r="J15" s="40"/>
    </row>
    <row r="16" spans="1:10" ht="28.5" customHeight="1">
      <c r="A16" s="28"/>
      <c r="B16" s="28"/>
      <c r="C16" s="69">
        <v>4590</v>
      </c>
      <c r="D16" s="74" t="s">
        <v>104</v>
      </c>
      <c r="E16" s="40">
        <v>0</v>
      </c>
      <c r="F16" s="40">
        <v>0</v>
      </c>
      <c r="G16" s="40">
        <v>0</v>
      </c>
      <c r="H16" s="40">
        <v>1100</v>
      </c>
      <c r="I16" s="40"/>
      <c r="J16" s="40"/>
    </row>
    <row r="17" spans="1:10" ht="21.75" customHeight="1">
      <c r="A17" s="109" t="s">
        <v>72</v>
      </c>
      <c r="B17" s="110"/>
      <c r="C17" s="110"/>
      <c r="D17" s="111"/>
      <c r="E17" s="55">
        <f aca="true" t="shared" si="5" ref="E17:J17">E18+E23</f>
        <v>0</v>
      </c>
      <c r="F17" s="55">
        <f t="shared" si="5"/>
        <v>0</v>
      </c>
      <c r="G17" s="55">
        <f t="shared" si="5"/>
        <v>10236</v>
      </c>
      <c r="H17" s="55">
        <f t="shared" si="5"/>
        <v>10049</v>
      </c>
      <c r="I17" s="55">
        <f t="shared" si="5"/>
        <v>187</v>
      </c>
      <c r="J17" s="55">
        <f t="shared" si="5"/>
        <v>0</v>
      </c>
    </row>
    <row r="18" spans="1:10" ht="21.75" customHeight="1">
      <c r="A18" s="48" t="s">
        <v>32</v>
      </c>
      <c r="B18" s="48"/>
      <c r="C18" s="48"/>
      <c r="D18" s="47" t="s">
        <v>33</v>
      </c>
      <c r="E18" s="49">
        <f aca="true" t="shared" si="6" ref="E18:J18">E19</f>
        <v>0</v>
      </c>
      <c r="F18" s="49">
        <f t="shared" si="6"/>
        <v>0</v>
      </c>
      <c r="G18" s="49">
        <f t="shared" si="6"/>
        <v>10049</v>
      </c>
      <c r="H18" s="49">
        <f t="shared" si="6"/>
        <v>10049</v>
      </c>
      <c r="I18" s="49">
        <f t="shared" si="6"/>
        <v>0</v>
      </c>
      <c r="J18" s="49">
        <f t="shared" si="6"/>
        <v>0</v>
      </c>
    </row>
    <row r="19" spans="1:10" s="44" customFormat="1" ht="24" customHeight="1">
      <c r="A19" s="45"/>
      <c r="B19" s="46" t="s">
        <v>47</v>
      </c>
      <c r="C19" s="46"/>
      <c r="D19" s="43" t="s">
        <v>48</v>
      </c>
      <c r="E19" s="50">
        <f aca="true" t="shared" si="7" ref="E19:J19">SUM(E20:E22)</f>
        <v>0</v>
      </c>
      <c r="F19" s="50">
        <f t="shared" si="7"/>
        <v>0</v>
      </c>
      <c r="G19" s="50">
        <f t="shared" si="7"/>
        <v>10049</v>
      </c>
      <c r="H19" s="50">
        <f t="shared" si="7"/>
        <v>10049</v>
      </c>
      <c r="I19" s="50">
        <f t="shared" si="7"/>
        <v>0</v>
      </c>
      <c r="J19" s="50">
        <f t="shared" si="7"/>
        <v>0</v>
      </c>
    </row>
    <row r="20" spans="1:10" s="36" customFormat="1" ht="19.5" customHeight="1">
      <c r="A20" s="51"/>
      <c r="B20" s="52"/>
      <c r="C20" s="52" t="s">
        <v>49</v>
      </c>
      <c r="D20" s="53" t="s">
        <v>52</v>
      </c>
      <c r="E20" s="54">
        <v>0</v>
      </c>
      <c r="F20" s="54">
        <v>0</v>
      </c>
      <c r="G20" s="54">
        <v>0</v>
      </c>
      <c r="H20" s="54">
        <v>8949</v>
      </c>
      <c r="I20" s="54">
        <v>0</v>
      </c>
      <c r="J20" s="54">
        <v>0</v>
      </c>
    </row>
    <row r="21" spans="1:10" s="36" customFormat="1" ht="18.75" customHeight="1">
      <c r="A21" s="51"/>
      <c r="B21" s="52"/>
      <c r="C21" s="52" t="s">
        <v>50</v>
      </c>
      <c r="D21" s="53" t="s">
        <v>53</v>
      </c>
      <c r="E21" s="54">
        <v>0</v>
      </c>
      <c r="F21" s="54">
        <v>0</v>
      </c>
      <c r="G21" s="54">
        <v>1254</v>
      </c>
      <c r="H21" s="54">
        <v>1100</v>
      </c>
      <c r="I21" s="54">
        <v>0</v>
      </c>
      <c r="J21" s="54">
        <v>0</v>
      </c>
    </row>
    <row r="22" spans="1:10" s="36" customFormat="1" ht="21" customHeight="1">
      <c r="A22" s="51"/>
      <c r="B22" s="52"/>
      <c r="C22" s="52" t="s">
        <v>51</v>
      </c>
      <c r="D22" s="53" t="s">
        <v>54</v>
      </c>
      <c r="E22" s="54">
        <v>0</v>
      </c>
      <c r="F22" s="54">
        <v>0</v>
      </c>
      <c r="G22" s="54">
        <v>8795</v>
      </c>
      <c r="H22" s="54">
        <v>0</v>
      </c>
      <c r="I22" s="54">
        <v>0</v>
      </c>
      <c r="J22" s="54">
        <v>0</v>
      </c>
    </row>
    <row r="23" spans="1:10" ht="21.75" customHeight="1">
      <c r="A23" s="48" t="s">
        <v>55</v>
      </c>
      <c r="B23" s="48"/>
      <c r="C23" s="48"/>
      <c r="D23" s="47" t="s">
        <v>56</v>
      </c>
      <c r="E23" s="49">
        <f aca="true" t="shared" si="8" ref="E23:J24">E24</f>
        <v>0</v>
      </c>
      <c r="F23" s="49">
        <f t="shared" si="8"/>
        <v>0</v>
      </c>
      <c r="G23" s="49">
        <f t="shared" si="8"/>
        <v>187</v>
      </c>
      <c r="H23" s="49">
        <f t="shared" si="8"/>
        <v>0</v>
      </c>
      <c r="I23" s="49">
        <f t="shared" si="8"/>
        <v>187</v>
      </c>
      <c r="J23" s="49">
        <f t="shared" si="8"/>
        <v>0</v>
      </c>
    </row>
    <row r="24" spans="1:10" s="44" customFormat="1" ht="42" customHeight="1">
      <c r="A24" s="45"/>
      <c r="B24" s="46" t="s">
        <v>57</v>
      </c>
      <c r="C24" s="46"/>
      <c r="D24" s="43" t="s">
        <v>88</v>
      </c>
      <c r="E24" s="50">
        <f t="shared" si="8"/>
        <v>0</v>
      </c>
      <c r="F24" s="50">
        <f t="shared" si="8"/>
        <v>0</v>
      </c>
      <c r="G24" s="50">
        <f t="shared" si="8"/>
        <v>187</v>
      </c>
      <c r="H24" s="50">
        <f t="shared" si="8"/>
        <v>0</v>
      </c>
      <c r="I24" s="50">
        <f t="shared" si="8"/>
        <v>187</v>
      </c>
      <c r="J24" s="50">
        <f t="shared" si="8"/>
        <v>0</v>
      </c>
    </row>
    <row r="25" spans="1:10" s="36" customFormat="1" ht="21.75" customHeight="1">
      <c r="A25" s="51"/>
      <c r="B25" s="52"/>
      <c r="C25" s="52" t="s">
        <v>58</v>
      </c>
      <c r="D25" s="53" t="s">
        <v>59</v>
      </c>
      <c r="E25" s="54">
        <v>0</v>
      </c>
      <c r="F25" s="54">
        <v>0</v>
      </c>
      <c r="G25" s="54">
        <v>187</v>
      </c>
      <c r="H25" s="54">
        <v>0</v>
      </c>
      <c r="I25" s="54">
        <v>187</v>
      </c>
      <c r="J25" s="54">
        <v>0</v>
      </c>
    </row>
    <row r="26" spans="1:10" ht="22.5" customHeight="1">
      <c r="A26" s="109" t="s">
        <v>87</v>
      </c>
      <c r="B26" s="110"/>
      <c r="C26" s="110"/>
      <c r="D26" s="111"/>
      <c r="E26" s="55">
        <f aca="true" t="shared" si="9" ref="E26:J27">E27</f>
        <v>0</v>
      </c>
      <c r="F26" s="55">
        <f t="shared" si="9"/>
        <v>0</v>
      </c>
      <c r="G26" s="55">
        <f t="shared" si="9"/>
        <v>5544</v>
      </c>
      <c r="H26" s="55">
        <f t="shared" si="9"/>
        <v>5544</v>
      </c>
      <c r="I26" s="55">
        <f t="shared" si="9"/>
        <v>0</v>
      </c>
      <c r="J26" s="55">
        <f t="shared" si="9"/>
        <v>0</v>
      </c>
    </row>
    <row r="27" spans="1:10" ht="21.75" customHeight="1">
      <c r="A27" s="48" t="s">
        <v>32</v>
      </c>
      <c r="B27" s="48"/>
      <c r="C27" s="48"/>
      <c r="D27" s="47" t="s">
        <v>33</v>
      </c>
      <c r="E27" s="49">
        <f t="shared" si="9"/>
        <v>0</v>
      </c>
      <c r="F27" s="49">
        <f t="shared" si="9"/>
        <v>0</v>
      </c>
      <c r="G27" s="49">
        <f t="shared" si="9"/>
        <v>5544</v>
      </c>
      <c r="H27" s="49">
        <f t="shared" si="9"/>
        <v>5544</v>
      </c>
      <c r="I27" s="49">
        <f t="shared" si="9"/>
        <v>0</v>
      </c>
      <c r="J27" s="49">
        <f t="shared" si="9"/>
        <v>0</v>
      </c>
    </row>
    <row r="28" spans="1:10" s="44" customFormat="1" ht="24" customHeight="1">
      <c r="A28" s="45"/>
      <c r="B28" s="46" t="s">
        <v>73</v>
      </c>
      <c r="C28" s="46"/>
      <c r="D28" s="43" t="s">
        <v>102</v>
      </c>
      <c r="E28" s="50">
        <f aca="true" t="shared" si="10" ref="E28:J28">SUM(E29:E39)</f>
        <v>0</v>
      </c>
      <c r="F28" s="50">
        <f t="shared" si="10"/>
        <v>0</v>
      </c>
      <c r="G28" s="50">
        <f t="shared" si="10"/>
        <v>5544</v>
      </c>
      <c r="H28" s="50">
        <f t="shared" si="10"/>
        <v>5544</v>
      </c>
      <c r="I28" s="50">
        <f t="shared" si="10"/>
        <v>0</v>
      </c>
      <c r="J28" s="50">
        <f t="shared" si="10"/>
        <v>0</v>
      </c>
    </row>
    <row r="29" spans="1:10" s="36" customFormat="1" ht="19.5" customHeight="1">
      <c r="A29" s="51"/>
      <c r="B29" s="52"/>
      <c r="C29" s="52" t="s">
        <v>62</v>
      </c>
      <c r="D29" s="53" t="s">
        <v>68</v>
      </c>
      <c r="E29" s="54">
        <v>0</v>
      </c>
      <c r="F29" s="54">
        <v>0</v>
      </c>
      <c r="G29" s="54">
        <v>0</v>
      </c>
      <c r="H29" s="54">
        <v>4500</v>
      </c>
      <c r="I29" s="54">
        <v>0</v>
      </c>
      <c r="J29" s="54">
        <v>0</v>
      </c>
    </row>
    <row r="30" spans="1:10" s="36" customFormat="1" ht="19.5" customHeight="1">
      <c r="A30" s="51"/>
      <c r="B30" s="52"/>
      <c r="C30" s="52" t="s">
        <v>49</v>
      </c>
      <c r="D30" s="53" t="s">
        <v>52</v>
      </c>
      <c r="E30" s="54">
        <v>0</v>
      </c>
      <c r="F30" s="54">
        <v>0</v>
      </c>
      <c r="G30" s="54">
        <v>0</v>
      </c>
      <c r="H30" s="54">
        <v>407</v>
      </c>
      <c r="I30" s="54">
        <v>0</v>
      </c>
      <c r="J30" s="54">
        <v>0</v>
      </c>
    </row>
    <row r="31" spans="1:10" s="36" customFormat="1" ht="19.5" customHeight="1">
      <c r="A31" s="51"/>
      <c r="B31" s="52"/>
      <c r="C31" s="52" t="s">
        <v>74</v>
      </c>
      <c r="D31" s="53" t="s">
        <v>75</v>
      </c>
      <c r="E31" s="54">
        <v>0</v>
      </c>
      <c r="F31" s="54">
        <v>0</v>
      </c>
      <c r="G31" s="54">
        <v>0</v>
      </c>
      <c r="H31" s="54">
        <v>100</v>
      </c>
      <c r="I31" s="54">
        <v>0</v>
      </c>
      <c r="J31" s="54">
        <v>0</v>
      </c>
    </row>
    <row r="32" spans="1:10" s="36" customFormat="1" ht="19.5" customHeight="1">
      <c r="A32" s="51"/>
      <c r="B32" s="52"/>
      <c r="C32" s="52" t="s">
        <v>63</v>
      </c>
      <c r="D32" s="53" t="s">
        <v>69</v>
      </c>
      <c r="E32" s="54">
        <v>0</v>
      </c>
      <c r="F32" s="54">
        <v>0</v>
      </c>
      <c r="G32" s="54">
        <v>810</v>
      </c>
      <c r="H32" s="54">
        <v>0</v>
      </c>
      <c r="I32" s="54">
        <v>0</v>
      </c>
      <c r="J32" s="54">
        <v>0</v>
      </c>
    </row>
    <row r="33" spans="1:10" s="36" customFormat="1" ht="19.5" customHeight="1">
      <c r="A33" s="51"/>
      <c r="B33" s="52"/>
      <c r="C33" s="52" t="s">
        <v>29</v>
      </c>
      <c r="D33" s="53" t="s">
        <v>30</v>
      </c>
      <c r="E33" s="54">
        <v>0</v>
      </c>
      <c r="F33" s="54">
        <v>0</v>
      </c>
      <c r="G33" s="54">
        <v>345</v>
      </c>
      <c r="H33" s="54">
        <v>0</v>
      </c>
      <c r="I33" s="54">
        <v>0</v>
      </c>
      <c r="J33" s="54">
        <v>0</v>
      </c>
    </row>
    <row r="34" spans="1:10" s="36" customFormat="1" ht="19.5" customHeight="1">
      <c r="A34" s="51"/>
      <c r="B34" s="52"/>
      <c r="C34" s="52" t="s">
        <v>44</v>
      </c>
      <c r="D34" s="53" t="s">
        <v>45</v>
      </c>
      <c r="E34" s="54">
        <v>0</v>
      </c>
      <c r="F34" s="54">
        <v>0</v>
      </c>
      <c r="G34" s="54">
        <v>200</v>
      </c>
      <c r="H34" s="54">
        <v>0</v>
      </c>
      <c r="I34" s="54">
        <v>0</v>
      </c>
      <c r="J34" s="54">
        <v>0</v>
      </c>
    </row>
    <row r="35" spans="1:10" s="36" customFormat="1" ht="19.5" customHeight="1">
      <c r="A35" s="51"/>
      <c r="B35" s="52"/>
      <c r="C35" s="52" t="s">
        <v>64</v>
      </c>
      <c r="D35" s="53" t="s">
        <v>70</v>
      </c>
      <c r="E35" s="54">
        <v>0</v>
      </c>
      <c r="F35" s="54">
        <v>0</v>
      </c>
      <c r="G35" s="54">
        <v>1989</v>
      </c>
      <c r="H35" s="54">
        <v>0</v>
      </c>
      <c r="I35" s="54">
        <v>0</v>
      </c>
      <c r="J35" s="54">
        <v>0</v>
      </c>
    </row>
    <row r="36" spans="1:10" s="36" customFormat="1" ht="19.5" customHeight="1">
      <c r="A36" s="51"/>
      <c r="B36" s="52"/>
      <c r="C36" s="52" t="s">
        <v>50</v>
      </c>
      <c r="D36" s="53" t="s">
        <v>53</v>
      </c>
      <c r="E36" s="54">
        <v>0</v>
      </c>
      <c r="F36" s="54">
        <v>0</v>
      </c>
      <c r="G36" s="54">
        <v>500</v>
      </c>
      <c r="H36" s="54">
        <v>0</v>
      </c>
      <c r="I36" s="54">
        <v>0</v>
      </c>
      <c r="J36" s="54">
        <v>0</v>
      </c>
    </row>
    <row r="37" spans="1:10" s="36" customFormat="1" ht="19.5" customHeight="1">
      <c r="A37" s="51"/>
      <c r="B37" s="52"/>
      <c r="C37" s="52" t="s">
        <v>35</v>
      </c>
      <c r="D37" s="53" t="s">
        <v>38</v>
      </c>
      <c r="E37" s="54">
        <v>0</v>
      </c>
      <c r="F37" s="54">
        <v>0</v>
      </c>
      <c r="G37" s="54">
        <v>0</v>
      </c>
      <c r="H37" s="54">
        <v>229</v>
      </c>
      <c r="I37" s="54">
        <v>0</v>
      </c>
      <c r="J37" s="54">
        <v>0</v>
      </c>
    </row>
    <row r="38" spans="1:10" s="36" customFormat="1" ht="19.5" customHeight="1">
      <c r="A38" s="51"/>
      <c r="B38" s="52"/>
      <c r="C38" s="52" t="s">
        <v>51</v>
      </c>
      <c r="D38" s="53" t="s">
        <v>54</v>
      </c>
      <c r="E38" s="54">
        <v>0</v>
      </c>
      <c r="F38" s="54">
        <v>0</v>
      </c>
      <c r="G38" s="54">
        <v>0</v>
      </c>
      <c r="H38" s="54">
        <v>308</v>
      </c>
      <c r="I38" s="54">
        <v>0</v>
      </c>
      <c r="J38" s="54">
        <v>0</v>
      </c>
    </row>
    <row r="39" spans="1:10" s="36" customFormat="1" ht="37.5" customHeight="1">
      <c r="A39" s="51"/>
      <c r="B39" s="52"/>
      <c r="C39" s="52" t="s">
        <v>31</v>
      </c>
      <c r="D39" s="53" t="s">
        <v>76</v>
      </c>
      <c r="E39" s="54">
        <v>0</v>
      </c>
      <c r="F39" s="54">
        <v>0</v>
      </c>
      <c r="G39" s="54">
        <v>1700</v>
      </c>
      <c r="H39" s="54">
        <v>0</v>
      </c>
      <c r="I39" s="54">
        <v>0</v>
      </c>
      <c r="J39" s="54">
        <v>0</v>
      </c>
    </row>
    <row r="40" spans="1:10" ht="22.5" customHeight="1">
      <c r="A40" s="109" t="s">
        <v>46</v>
      </c>
      <c r="B40" s="110"/>
      <c r="C40" s="110"/>
      <c r="D40" s="111"/>
      <c r="E40" s="55">
        <f aca="true" t="shared" si="11" ref="E40:J40">E41+E44</f>
        <v>0</v>
      </c>
      <c r="F40" s="55">
        <f t="shared" si="11"/>
        <v>0</v>
      </c>
      <c r="G40" s="55">
        <f t="shared" si="11"/>
        <v>31800</v>
      </c>
      <c r="H40" s="55">
        <f t="shared" si="11"/>
        <v>31987</v>
      </c>
      <c r="I40" s="55">
        <f t="shared" si="11"/>
        <v>0</v>
      </c>
      <c r="J40" s="55">
        <f t="shared" si="11"/>
        <v>187</v>
      </c>
    </row>
    <row r="41" spans="1:10" ht="21.75" customHeight="1">
      <c r="A41" s="48" t="s">
        <v>55</v>
      </c>
      <c r="B41" s="48"/>
      <c r="C41" s="48"/>
      <c r="D41" s="47" t="s">
        <v>56</v>
      </c>
      <c r="E41" s="49">
        <f aca="true" t="shared" si="12" ref="E41:J42">E42</f>
        <v>0</v>
      </c>
      <c r="F41" s="49">
        <f t="shared" si="12"/>
        <v>0</v>
      </c>
      <c r="G41" s="49">
        <f t="shared" si="12"/>
        <v>0</v>
      </c>
      <c r="H41" s="49">
        <f t="shared" si="12"/>
        <v>187</v>
      </c>
      <c r="I41" s="49">
        <f t="shared" si="12"/>
        <v>0</v>
      </c>
      <c r="J41" s="49">
        <f t="shared" si="12"/>
        <v>187</v>
      </c>
    </row>
    <row r="42" spans="1:10" s="44" customFormat="1" ht="44.25" customHeight="1">
      <c r="A42" s="45"/>
      <c r="B42" s="46" t="s">
        <v>57</v>
      </c>
      <c r="C42" s="46"/>
      <c r="D42" s="43" t="s">
        <v>88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187</v>
      </c>
      <c r="I42" s="50">
        <f t="shared" si="12"/>
        <v>0</v>
      </c>
      <c r="J42" s="50">
        <f t="shared" si="12"/>
        <v>187</v>
      </c>
    </row>
    <row r="43" spans="1:10" s="36" customFormat="1" ht="21.75" customHeight="1">
      <c r="A43" s="51"/>
      <c r="B43" s="52"/>
      <c r="C43" s="52" t="s">
        <v>58</v>
      </c>
      <c r="D43" s="53" t="s">
        <v>59</v>
      </c>
      <c r="E43" s="54">
        <v>0</v>
      </c>
      <c r="F43" s="54">
        <v>0</v>
      </c>
      <c r="G43" s="54">
        <v>0</v>
      </c>
      <c r="H43" s="54">
        <v>187</v>
      </c>
      <c r="I43" s="54">
        <v>0</v>
      </c>
      <c r="J43" s="54">
        <v>187</v>
      </c>
    </row>
    <row r="44" spans="1:10" ht="21.75" customHeight="1">
      <c r="A44" s="48" t="s">
        <v>40</v>
      </c>
      <c r="B44" s="48"/>
      <c r="C44" s="48"/>
      <c r="D44" s="47" t="s">
        <v>41</v>
      </c>
      <c r="E44" s="49">
        <f aca="true" t="shared" si="13" ref="E44:J44">E45</f>
        <v>0</v>
      </c>
      <c r="F44" s="49">
        <f t="shared" si="13"/>
        <v>0</v>
      </c>
      <c r="G44" s="49">
        <f t="shared" si="13"/>
        <v>31800</v>
      </c>
      <c r="H44" s="49">
        <f t="shared" si="13"/>
        <v>31800</v>
      </c>
      <c r="I44" s="49">
        <f t="shared" si="13"/>
        <v>0</v>
      </c>
      <c r="J44" s="49">
        <f t="shared" si="13"/>
        <v>0</v>
      </c>
    </row>
    <row r="45" spans="1:10" s="44" customFormat="1" ht="24.75" customHeight="1">
      <c r="A45" s="45"/>
      <c r="B45" s="46" t="s">
        <v>42</v>
      </c>
      <c r="C45" s="46"/>
      <c r="D45" s="43" t="s">
        <v>43</v>
      </c>
      <c r="E45" s="50">
        <f aca="true" t="shared" si="14" ref="E45:J45">SUM(E46:E54)</f>
        <v>0</v>
      </c>
      <c r="F45" s="50">
        <f t="shared" si="14"/>
        <v>0</v>
      </c>
      <c r="G45" s="50">
        <f t="shared" si="14"/>
        <v>31800</v>
      </c>
      <c r="H45" s="50">
        <f t="shared" si="14"/>
        <v>31800</v>
      </c>
      <c r="I45" s="50">
        <f t="shared" si="14"/>
        <v>0</v>
      </c>
      <c r="J45" s="50">
        <f t="shared" si="14"/>
        <v>0</v>
      </c>
    </row>
    <row r="46" spans="1:10" s="36" customFormat="1" ht="19.5" customHeight="1">
      <c r="A46" s="51"/>
      <c r="B46" s="52"/>
      <c r="C46" s="52" t="s">
        <v>60</v>
      </c>
      <c r="D46" s="53" t="s">
        <v>66</v>
      </c>
      <c r="E46" s="54">
        <v>0</v>
      </c>
      <c r="F46" s="54">
        <v>0</v>
      </c>
      <c r="G46" s="54">
        <v>31800</v>
      </c>
      <c r="H46" s="54">
        <v>0</v>
      </c>
      <c r="I46" s="54">
        <v>0</v>
      </c>
      <c r="J46" s="54">
        <v>0</v>
      </c>
    </row>
    <row r="47" spans="1:10" s="36" customFormat="1" ht="19.5" customHeight="1">
      <c r="A47" s="51"/>
      <c r="B47" s="52"/>
      <c r="C47" s="52" t="s">
        <v>61</v>
      </c>
      <c r="D47" s="53" t="s">
        <v>67</v>
      </c>
      <c r="E47" s="54">
        <v>0</v>
      </c>
      <c r="F47" s="54">
        <v>0</v>
      </c>
      <c r="G47" s="54">
        <v>0</v>
      </c>
      <c r="H47" s="54">
        <v>2000</v>
      </c>
      <c r="I47" s="54">
        <v>0</v>
      </c>
      <c r="J47" s="54">
        <v>0</v>
      </c>
    </row>
    <row r="48" spans="1:10" s="36" customFormat="1" ht="19.5" customHeight="1">
      <c r="A48" s="51"/>
      <c r="B48" s="52"/>
      <c r="C48" s="52" t="s">
        <v>62</v>
      </c>
      <c r="D48" s="53" t="s">
        <v>68</v>
      </c>
      <c r="E48" s="54">
        <v>0</v>
      </c>
      <c r="F48" s="54">
        <v>0</v>
      </c>
      <c r="G48" s="54">
        <v>0</v>
      </c>
      <c r="H48" s="54">
        <v>10000</v>
      </c>
      <c r="I48" s="54">
        <v>0</v>
      </c>
      <c r="J48" s="54">
        <v>0</v>
      </c>
    </row>
    <row r="49" spans="1:10" s="36" customFormat="1" ht="19.5" customHeight="1">
      <c r="A49" s="51"/>
      <c r="B49" s="52"/>
      <c r="C49" s="52" t="s">
        <v>49</v>
      </c>
      <c r="D49" s="53" t="s">
        <v>52</v>
      </c>
      <c r="E49" s="54">
        <v>0</v>
      </c>
      <c r="F49" s="54">
        <v>0</v>
      </c>
      <c r="G49" s="54">
        <v>0</v>
      </c>
      <c r="H49" s="54">
        <v>13000</v>
      </c>
      <c r="I49" s="54">
        <v>0</v>
      </c>
      <c r="J49" s="54">
        <v>0</v>
      </c>
    </row>
    <row r="50" spans="1:10" s="36" customFormat="1" ht="19.5" customHeight="1">
      <c r="A50" s="51"/>
      <c r="B50" s="52"/>
      <c r="C50" s="52" t="s">
        <v>63</v>
      </c>
      <c r="D50" s="53" t="s">
        <v>69</v>
      </c>
      <c r="E50" s="54">
        <v>0</v>
      </c>
      <c r="F50" s="54">
        <v>0</v>
      </c>
      <c r="G50" s="54">
        <v>0</v>
      </c>
      <c r="H50" s="54">
        <v>1000</v>
      </c>
      <c r="I50" s="54">
        <v>0</v>
      </c>
      <c r="J50" s="54">
        <v>0</v>
      </c>
    </row>
    <row r="51" spans="1:10" s="36" customFormat="1" ht="19.5" customHeight="1">
      <c r="A51" s="51"/>
      <c r="B51" s="52"/>
      <c r="C51" s="52" t="s">
        <v>64</v>
      </c>
      <c r="D51" s="53" t="s">
        <v>70</v>
      </c>
      <c r="E51" s="54">
        <v>0</v>
      </c>
      <c r="F51" s="54">
        <v>0</v>
      </c>
      <c r="G51" s="54">
        <v>0</v>
      </c>
      <c r="H51" s="54">
        <v>1500</v>
      </c>
      <c r="I51" s="54">
        <v>0</v>
      </c>
      <c r="J51" s="54">
        <v>0</v>
      </c>
    </row>
    <row r="52" spans="1:10" s="36" customFormat="1" ht="42.75" customHeight="1">
      <c r="A52" s="51"/>
      <c r="B52" s="52"/>
      <c r="C52" s="52" t="s">
        <v>65</v>
      </c>
      <c r="D52" s="53" t="s">
        <v>71</v>
      </c>
      <c r="E52" s="54">
        <v>0</v>
      </c>
      <c r="F52" s="54">
        <v>0</v>
      </c>
      <c r="G52" s="54">
        <v>0</v>
      </c>
      <c r="H52" s="54">
        <v>1000</v>
      </c>
      <c r="I52" s="54">
        <v>0</v>
      </c>
      <c r="J52" s="54">
        <v>0</v>
      </c>
    </row>
    <row r="53" spans="1:10" s="36" customFormat="1" ht="19.5" customHeight="1">
      <c r="A53" s="51"/>
      <c r="B53" s="52"/>
      <c r="C53" s="52" t="s">
        <v>51</v>
      </c>
      <c r="D53" s="53" t="s">
        <v>54</v>
      </c>
      <c r="E53" s="54">
        <v>0</v>
      </c>
      <c r="F53" s="54">
        <v>0</v>
      </c>
      <c r="G53" s="54">
        <v>0</v>
      </c>
      <c r="H53" s="54">
        <v>2100</v>
      </c>
      <c r="I53" s="54">
        <v>0</v>
      </c>
      <c r="J53" s="54">
        <v>0</v>
      </c>
    </row>
    <row r="54" spans="1:10" s="36" customFormat="1" ht="19.5" customHeight="1">
      <c r="A54" s="51"/>
      <c r="B54" s="52"/>
      <c r="C54" s="52" t="s">
        <v>36</v>
      </c>
      <c r="D54" s="53" t="s">
        <v>39</v>
      </c>
      <c r="E54" s="54">
        <v>0</v>
      </c>
      <c r="F54" s="54">
        <v>0</v>
      </c>
      <c r="G54" s="54">
        <v>0</v>
      </c>
      <c r="H54" s="54">
        <v>1200</v>
      </c>
      <c r="I54" s="54">
        <v>0</v>
      </c>
      <c r="J54" s="54">
        <v>0</v>
      </c>
    </row>
    <row r="55" spans="1:10" ht="21" customHeight="1">
      <c r="A55" s="109" t="s">
        <v>85</v>
      </c>
      <c r="B55" s="110"/>
      <c r="C55" s="110"/>
      <c r="D55" s="111"/>
      <c r="E55" s="55">
        <f aca="true" t="shared" si="15" ref="E55:J56">E56</f>
        <v>0</v>
      </c>
      <c r="F55" s="55">
        <f t="shared" si="15"/>
        <v>0</v>
      </c>
      <c r="G55" s="55">
        <f t="shared" si="15"/>
        <v>36326</v>
      </c>
      <c r="H55" s="55">
        <f t="shared" si="15"/>
        <v>36326</v>
      </c>
      <c r="I55" s="55">
        <f t="shared" si="15"/>
        <v>0</v>
      </c>
      <c r="J55" s="55">
        <f t="shared" si="15"/>
        <v>0</v>
      </c>
    </row>
    <row r="56" spans="1:10" ht="21.75" customHeight="1">
      <c r="A56" s="48" t="s">
        <v>40</v>
      </c>
      <c r="B56" s="48"/>
      <c r="C56" s="48"/>
      <c r="D56" s="47" t="s">
        <v>41</v>
      </c>
      <c r="E56" s="49">
        <f t="shared" si="15"/>
        <v>0</v>
      </c>
      <c r="F56" s="49">
        <f t="shared" si="15"/>
        <v>0</v>
      </c>
      <c r="G56" s="49">
        <f t="shared" si="15"/>
        <v>36326</v>
      </c>
      <c r="H56" s="49">
        <f t="shared" si="15"/>
        <v>36326</v>
      </c>
      <c r="I56" s="49">
        <f t="shared" si="15"/>
        <v>0</v>
      </c>
      <c r="J56" s="49">
        <f t="shared" si="15"/>
        <v>0</v>
      </c>
    </row>
    <row r="57" spans="1:10" s="44" customFormat="1" ht="24.75" customHeight="1">
      <c r="A57" s="45"/>
      <c r="B57" s="46" t="s">
        <v>42</v>
      </c>
      <c r="C57" s="46"/>
      <c r="D57" s="43" t="s">
        <v>43</v>
      </c>
      <c r="E57" s="50">
        <f aca="true" t="shared" si="16" ref="E57:J57">SUM(E58:E65)</f>
        <v>0</v>
      </c>
      <c r="F57" s="50">
        <f t="shared" si="16"/>
        <v>0</v>
      </c>
      <c r="G57" s="50">
        <f t="shared" si="16"/>
        <v>36326</v>
      </c>
      <c r="H57" s="50">
        <f t="shared" si="16"/>
        <v>36326</v>
      </c>
      <c r="I57" s="50">
        <f t="shared" si="16"/>
        <v>0</v>
      </c>
      <c r="J57" s="50">
        <f t="shared" si="16"/>
        <v>0</v>
      </c>
    </row>
    <row r="58" spans="1:10" s="36" customFormat="1" ht="19.5" customHeight="1">
      <c r="A58" s="51"/>
      <c r="B58" s="52"/>
      <c r="C58" s="52" t="s">
        <v>60</v>
      </c>
      <c r="D58" s="53" t="s">
        <v>66</v>
      </c>
      <c r="E58" s="54">
        <v>0</v>
      </c>
      <c r="F58" s="54">
        <v>0</v>
      </c>
      <c r="G58" s="54">
        <v>27500</v>
      </c>
      <c r="H58" s="54">
        <v>0</v>
      </c>
      <c r="I58" s="54">
        <v>0</v>
      </c>
      <c r="J58" s="54">
        <v>0</v>
      </c>
    </row>
    <row r="59" spans="1:10" s="36" customFormat="1" ht="19.5" customHeight="1">
      <c r="A59" s="51"/>
      <c r="B59" s="52"/>
      <c r="C59" s="52" t="s">
        <v>63</v>
      </c>
      <c r="D59" s="53" t="s">
        <v>69</v>
      </c>
      <c r="E59" s="54">
        <v>0</v>
      </c>
      <c r="F59" s="54">
        <v>0</v>
      </c>
      <c r="G59" s="54">
        <v>0</v>
      </c>
      <c r="H59" s="54">
        <v>10000</v>
      </c>
      <c r="I59" s="54">
        <v>0</v>
      </c>
      <c r="J59" s="54">
        <v>0</v>
      </c>
    </row>
    <row r="60" spans="1:10" s="36" customFormat="1" ht="19.5" customHeight="1">
      <c r="A60" s="51"/>
      <c r="B60" s="52"/>
      <c r="C60" s="52" t="s">
        <v>79</v>
      </c>
      <c r="D60" s="53" t="s">
        <v>80</v>
      </c>
      <c r="E60" s="54">
        <v>0</v>
      </c>
      <c r="F60" s="54">
        <v>0</v>
      </c>
      <c r="G60" s="54">
        <v>0</v>
      </c>
      <c r="H60" s="54">
        <v>16026</v>
      </c>
      <c r="I60" s="54">
        <v>0</v>
      </c>
      <c r="J60" s="54">
        <v>0</v>
      </c>
    </row>
    <row r="61" spans="1:10" s="36" customFormat="1" ht="19.5" customHeight="1">
      <c r="A61" s="51"/>
      <c r="B61" s="52"/>
      <c r="C61" s="52" t="s">
        <v>64</v>
      </c>
      <c r="D61" s="53" t="s">
        <v>70</v>
      </c>
      <c r="E61" s="54">
        <v>0</v>
      </c>
      <c r="F61" s="54">
        <v>0</v>
      </c>
      <c r="G61" s="54">
        <v>0</v>
      </c>
      <c r="H61" s="54">
        <v>10000</v>
      </c>
      <c r="I61" s="54">
        <v>0</v>
      </c>
      <c r="J61" s="54">
        <v>0</v>
      </c>
    </row>
    <row r="62" spans="1:10" s="36" customFormat="1" ht="19.5" customHeight="1">
      <c r="A62" s="51"/>
      <c r="B62" s="52"/>
      <c r="C62" s="52" t="s">
        <v>81</v>
      </c>
      <c r="D62" s="53" t="s">
        <v>82</v>
      </c>
      <c r="E62" s="54">
        <v>0</v>
      </c>
      <c r="F62" s="54">
        <v>0</v>
      </c>
      <c r="G62" s="54">
        <v>200</v>
      </c>
      <c r="H62" s="54">
        <v>0</v>
      </c>
      <c r="I62" s="54">
        <v>0</v>
      </c>
      <c r="J62" s="54">
        <v>0</v>
      </c>
    </row>
    <row r="63" spans="1:10" s="36" customFormat="1" ht="42.75" customHeight="1">
      <c r="A63" s="51"/>
      <c r="B63" s="52"/>
      <c r="C63" s="52" t="s">
        <v>34</v>
      </c>
      <c r="D63" s="53" t="s">
        <v>37</v>
      </c>
      <c r="E63" s="54">
        <v>0</v>
      </c>
      <c r="F63" s="54">
        <v>0</v>
      </c>
      <c r="G63" s="54">
        <v>0</v>
      </c>
      <c r="H63" s="54">
        <v>300</v>
      </c>
      <c r="I63" s="54">
        <v>0</v>
      </c>
      <c r="J63" s="54">
        <v>0</v>
      </c>
    </row>
    <row r="64" spans="1:10" s="36" customFormat="1" ht="32.25" customHeight="1">
      <c r="A64" s="51"/>
      <c r="B64" s="52"/>
      <c r="C64" s="52" t="s">
        <v>83</v>
      </c>
      <c r="D64" s="53" t="s">
        <v>84</v>
      </c>
      <c r="E64" s="54">
        <v>0</v>
      </c>
      <c r="F64" s="54">
        <v>0</v>
      </c>
      <c r="G64" s="54">
        <v>1000</v>
      </c>
      <c r="H64" s="54">
        <v>0</v>
      </c>
      <c r="I64" s="54">
        <v>0</v>
      </c>
      <c r="J64" s="54">
        <v>0</v>
      </c>
    </row>
    <row r="65" spans="1:10" s="36" customFormat="1" ht="19.5" customHeight="1">
      <c r="A65" s="51"/>
      <c r="B65" s="52"/>
      <c r="C65" s="52" t="s">
        <v>51</v>
      </c>
      <c r="D65" s="53" t="s">
        <v>54</v>
      </c>
      <c r="E65" s="54">
        <v>0</v>
      </c>
      <c r="F65" s="54">
        <v>0</v>
      </c>
      <c r="G65" s="54">
        <v>7626</v>
      </c>
      <c r="H65" s="54">
        <v>0</v>
      </c>
      <c r="I65" s="54">
        <v>0</v>
      </c>
      <c r="J65" s="54">
        <v>0</v>
      </c>
    </row>
    <row r="66" spans="1:10" ht="21" customHeight="1">
      <c r="A66" s="109" t="s">
        <v>86</v>
      </c>
      <c r="B66" s="110"/>
      <c r="C66" s="110"/>
      <c r="D66" s="111"/>
      <c r="E66" s="55">
        <f aca="true" t="shared" si="17" ref="E66:J66">E67</f>
        <v>0</v>
      </c>
      <c r="F66" s="55">
        <f t="shared" si="17"/>
        <v>0</v>
      </c>
      <c r="G66" s="55">
        <f t="shared" si="17"/>
        <v>35000</v>
      </c>
      <c r="H66" s="55">
        <f t="shared" si="17"/>
        <v>35000</v>
      </c>
      <c r="I66" s="55">
        <f t="shared" si="17"/>
        <v>0</v>
      </c>
      <c r="J66" s="55">
        <f t="shared" si="17"/>
        <v>0</v>
      </c>
    </row>
    <row r="67" spans="1:10" ht="21.75" customHeight="1">
      <c r="A67" s="48" t="s">
        <v>40</v>
      </c>
      <c r="B67" s="48"/>
      <c r="C67" s="48"/>
      <c r="D67" s="47" t="s">
        <v>41</v>
      </c>
      <c r="E67" s="49">
        <f aca="true" t="shared" si="18" ref="E67:J67">E68+E70</f>
        <v>0</v>
      </c>
      <c r="F67" s="49">
        <f t="shared" si="18"/>
        <v>0</v>
      </c>
      <c r="G67" s="49">
        <f t="shared" si="18"/>
        <v>35000</v>
      </c>
      <c r="H67" s="49">
        <f t="shared" si="18"/>
        <v>35000</v>
      </c>
      <c r="I67" s="49">
        <f t="shared" si="18"/>
        <v>0</v>
      </c>
      <c r="J67" s="49">
        <f t="shared" si="18"/>
        <v>0</v>
      </c>
    </row>
    <row r="68" spans="1:10" s="44" customFormat="1" ht="24.75" customHeight="1">
      <c r="A68" s="45"/>
      <c r="B68" s="46" t="s">
        <v>42</v>
      </c>
      <c r="C68" s="46"/>
      <c r="D68" s="43" t="s">
        <v>43</v>
      </c>
      <c r="E68" s="50">
        <f aca="true" t="shared" si="19" ref="E68:J68">SUM(E69:E69)</f>
        <v>0</v>
      </c>
      <c r="F68" s="50">
        <f t="shared" si="19"/>
        <v>0</v>
      </c>
      <c r="G68" s="50">
        <f t="shared" si="19"/>
        <v>35000</v>
      </c>
      <c r="H68" s="50">
        <f t="shared" si="19"/>
        <v>0</v>
      </c>
      <c r="I68" s="50">
        <f t="shared" si="19"/>
        <v>0</v>
      </c>
      <c r="J68" s="50">
        <f t="shared" si="19"/>
        <v>0</v>
      </c>
    </row>
    <row r="69" spans="1:10" s="36" customFormat="1" ht="19.5" customHeight="1">
      <c r="A69" s="51"/>
      <c r="B69" s="52"/>
      <c r="C69" s="52" t="s">
        <v>61</v>
      </c>
      <c r="D69" s="53" t="s">
        <v>67</v>
      </c>
      <c r="E69" s="54">
        <v>0</v>
      </c>
      <c r="F69" s="54">
        <v>0</v>
      </c>
      <c r="G69" s="54">
        <v>35000</v>
      </c>
      <c r="H69" s="54">
        <v>0</v>
      </c>
      <c r="I69" s="54">
        <v>0</v>
      </c>
      <c r="J69" s="54">
        <v>0</v>
      </c>
    </row>
    <row r="70" spans="1:10" s="44" customFormat="1" ht="24.75" customHeight="1">
      <c r="A70" s="45"/>
      <c r="B70" s="46" t="s">
        <v>77</v>
      </c>
      <c r="C70" s="46"/>
      <c r="D70" s="43" t="s">
        <v>78</v>
      </c>
      <c r="E70" s="50">
        <f aca="true" t="shared" si="20" ref="E70:J70">E71</f>
        <v>0</v>
      </c>
      <c r="F70" s="50">
        <f t="shared" si="20"/>
        <v>0</v>
      </c>
      <c r="G70" s="50">
        <f t="shared" si="20"/>
        <v>0</v>
      </c>
      <c r="H70" s="50">
        <f t="shared" si="20"/>
        <v>35000</v>
      </c>
      <c r="I70" s="50">
        <f t="shared" si="20"/>
        <v>0</v>
      </c>
      <c r="J70" s="50">
        <f t="shared" si="20"/>
        <v>0</v>
      </c>
    </row>
    <row r="71" spans="1:10" s="36" customFormat="1" ht="19.5" customHeight="1">
      <c r="A71" s="51"/>
      <c r="B71" s="52"/>
      <c r="C71" s="52" t="s">
        <v>61</v>
      </c>
      <c r="D71" s="53" t="s">
        <v>67</v>
      </c>
      <c r="E71" s="54">
        <v>0</v>
      </c>
      <c r="F71" s="54">
        <v>0</v>
      </c>
      <c r="G71" s="54">
        <v>0</v>
      </c>
      <c r="H71" s="54">
        <v>35000</v>
      </c>
      <c r="I71" s="54">
        <v>0</v>
      </c>
      <c r="J71" s="54">
        <v>0</v>
      </c>
    </row>
    <row r="72" spans="1:10" ht="15.75" customHeight="1">
      <c r="A72" s="98" t="s">
        <v>10</v>
      </c>
      <c r="B72" s="99"/>
      <c r="C72" s="99"/>
      <c r="D72" s="100"/>
      <c r="E72" s="34">
        <f aca="true" t="shared" si="21" ref="E72:J72">E6+E17+E40+E55+E66+E26</f>
        <v>0</v>
      </c>
      <c r="F72" s="34">
        <f t="shared" si="21"/>
        <v>0</v>
      </c>
      <c r="G72" s="34">
        <f>G6+G12+G17+G40+G55+G66+G26</f>
        <v>120124</v>
      </c>
      <c r="H72" s="34">
        <f>H6+H12+H17+H40+H55+H66+H26</f>
        <v>120124</v>
      </c>
      <c r="I72" s="34">
        <f t="shared" si="21"/>
        <v>187</v>
      </c>
      <c r="J72" s="34">
        <f t="shared" si="21"/>
        <v>187</v>
      </c>
    </row>
    <row r="73" spans="1:10" ht="14.25" customHeight="1">
      <c r="A73" s="101" t="s">
        <v>12</v>
      </c>
      <c r="B73" s="102"/>
      <c r="C73" s="102"/>
      <c r="D73" s="102"/>
      <c r="E73" s="103">
        <f>F72-E72</f>
        <v>0</v>
      </c>
      <c r="F73" s="104"/>
      <c r="G73" s="103">
        <f>H72-G72</f>
        <v>0</v>
      </c>
      <c r="H73" s="104"/>
      <c r="I73" s="103">
        <f>J72-I72</f>
        <v>0</v>
      </c>
      <c r="J73" s="104"/>
    </row>
    <row r="74" spans="1:10" ht="16.5" customHeight="1">
      <c r="A74" s="1"/>
      <c r="B74" s="1"/>
      <c r="C74" s="21"/>
      <c r="D74" s="1"/>
      <c r="E74" s="17"/>
      <c r="F74" s="17"/>
      <c r="G74" s="17"/>
      <c r="H74" s="17"/>
      <c r="I74" s="17"/>
      <c r="J74" s="17"/>
    </row>
    <row r="75" spans="1:10" ht="15" customHeight="1">
      <c r="A75" s="5"/>
      <c r="B75" s="6"/>
      <c r="C75" s="22"/>
      <c r="D75" s="60" t="s">
        <v>26</v>
      </c>
      <c r="E75" s="18"/>
      <c r="F75" s="18"/>
      <c r="G75" s="18"/>
      <c r="H75" s="18"/>
      <c r="I75" s="18"/>
      <c r="J75" s="18"/>
    </row>
    <row r="76" spans="1:10" s="36" customFormat="1" ht="15.75" customHeight="1">
      <c r="A76" s="35"/>
      <c r="B76" s="31"/>
      <c r="C76" s="29"/>
      <c r="D76" s="39">
        <v>3020</v>
      </c>
      <c r="E76" s="40">
        <f aca="true" t="shared" si="22" ref="E76:J76">E46+E58</f>
        <v>0</v>
      </c>
      <c r="F76" s="40">
        <f t="shared" si="22"/>
        <v>0</v>
      </c>
      <c r="G76" s="40">
        <f t="shared" si="22"/>
        <v>59300</v>
      </c>
      <c r="H76" s="40">
        <f t="shared" si="22"/>
        <v>0</v>
      </c>
      <c r="I76" s="40">
        <f t="shared" si="22"/>
        <v>0</v>
      </c>
      <c r="J76" s="40">
        <f t="shared" si="22"/>
        <v>0</v>
      </c>
    </row>
    <row r="77" spans="1:10" s="36" customFormat="1" ht="15.75" customHeight="1">
      <c r="A77" s="35"/>
      <c r="B77" s="31"/>
      <c r="C77" s="29"/>
      <c r="D77" s="39">
        <v>3110</v>
      </c>
      <c r="E77" s="40">
        <f aca="true" t="shared" si="23" ref="E77:J77">E47+E69+E71</f>
        <v>0</v>
      </c>
      <c r="F77" s="40">
        <f t="shared" si="23"/>
        <v>0</v>
      </c>
      <c r="G77" s="40">
        <f t="shared" si="23"/>
        <v>35000</v>
      </c>
      <c r="H77" s="40">
        <f t="shared" si="23"/>
        <v>37000</v>
      </c>
      <c r="I77" s="40">
        <f t="shared" si="23"/>
        <v>0</v>
      </c>
      <c r="J77" s="40">
        <f t="shared" si="23"/>
        <v>0</v>
      </c>
    </row>
    <row r="78" spans="1:10" s="36" customFormat="1" ht="15.75" customHeight="1">
      <c r="A78" s="35"/>
      <c r="B78" s="31"/>
      <c r="C78" s="29"/>
      <c r="D78" s="39">
        <v>4010</v>
      </c>
      <c r="E78" s="40">
        <f aca="true" t="shared" si="24" ref="E78:J78">E29+E48</f>
        <v>0</v>
      </c>
      <c r="F78" s="40">
        <f t="shared" si="24"/>
        <v>0</v>
      </c>
      <c r="G78" s="40">
        <f t="shared" si="24"/>
        <v>0</v>
      </c>
      <c r="H78" s="40">
        <f t="shared" si="24"/>
        <v>14500</v>
      </c>
      <c r="I78" s="40">
        <f t="shared" si="24"/>
        <v>0</v>
      </c>
      <c r="J78" s="40">
        <f t="shared" si="24"/>
        <v>0</v>
      </c>
    </row>
    <row r="79" spans="1:10" s="36" customFormat="1" ht="15.75" customHeight="1">
      <c r="A79" s="35"/>
      <c r="B79" s="31"/>
      <c r="C79" s="29"/>
      <c r="D79" s="39">
        <v>4040</v>
      </c>
      <c r="E79" s="40">
        <f aca="true" t="shared" si="25" ref="E79:J79">E20+E30+E49</f>
        <v>0</v>
      </c>
      <c r="F79" s="40">
        <f t="shared" si="25"/>
        <v>0</v>
      </c>
      <c r="G79" s="40">
        <f t="shared" si="25"/>
        <v>0</v>
      </c>
      <c r="H79" s="40">
        <f t="shared" si="25"/>
        <v>22356</v>
      </c>
      <c r="I79" s="40">
        <f t="shared" si="25"/>
        <v>0</v>
      </c>
      <c r="J79" s="40">
        <f t="shared" si="25"/>
        <v>0</v>
      </c>
    </row>
    <row r="80" spans="1:10" s="36" customFormat="1" ht="15.75" customHeight="1">
      <c r="A80" s="35"/>
      <c r="B80" s="31"/>
      <c r="C80" s="29"/>
      <c r="D80" s="39">
        <v>4110</v>
      </c>
      <c r="E80" s="40">
        <f aca="true" t="shared" si="26" ref="E80:J80">E10</f>
        <v>0</v>
      </c>
      <c r="F80" s="40">
        <f t="shared" si="26"/>
        <v>0</v>
      </c>
      <c r="G80" s="40">
        <f t="shared" si="26"/>
        <v>118</v>
      </c>
      <c r="H80" s="40">
        <f t="shared" si="26"/>
        <v>0</v>
      </c>
      <c r="I80" s="40">
        <f t="shared" si="26"/>
        <v>0</v>
      </c>
      <c r="J80" s="40">
        <f t="shared" si="26"/>
        <v>0</v>
      </c>
    </row>
    <row r="81" spans="1:10" s="36" customFormat="1" ht="15.75" customHeight="1">
      <c r="A81" s="35"/>
      <c r="B81" s="31"/>
      <c r="C81" s="29"/>
      <c r="D81" s="39">
        <v>4120</v>
      </c>
      <c r="E81" s="40">
        <f aca="true" t="shared" si="27" ref="E81:J81">E31</f>
        <v>0</v>
      </c>
      <c r="F81" s="40">
        <f t="shared" si="27"/>
        <v>0</v>
      </c>
      <c r="G81" s="40">
        <f t="shared" si="27"/>
        <v>0</v>
      </c>
      <c r="H81" s="40">
        <f t="shared" si="27"/>
        <v>100</v>
      </c>
      <c r="I81" s="40">
        <f t="shared" si="27"/>
        <v>0</v>
      </c>
      <c r="J81" s="40">
        <f t="shared" si="27"/>
        <v>0</v>
      </c>
    </row>
    <row r="82" spans="1:10" s="36" customFormat="1" ht="15.75" customHeight="1">
      <c r="A82" s="35"/>
      <c r="B82" s="31"/>
      <c r="C82" s="29"/>
      <c r="D82" s="39">
        <v>4130</v>
      </c>
      <c r="E82" s="40">
        <f aca="true" t="shared" si="28" ref="E82:J82">E25+E43</f>
        <v>0</v>
      </c>
      <c r="F82" s="40">
        <f t="shared" si="28"/>
        <v>0</v>
      </c>
      <c r="G82" s="40">
        <f t="shared" si="28"/>
        <v>187</v>
      </c>
      <c r="H82" s="40">
        <f t="shared" si="28"/>
        <v>187</v>
      </c>
      <c r="I82" s="40">
        <f t="shared" si="28"/>
        <v>187</v>
      </c>
      <c r="J82" s="40">
        <f t="shared" si="28"/>
        <v>187</v>
      </c>
    </row>
    <row r="83" spans="1:10" s="36" customFormat="1" ht="15.75" customHeight="1">
      <c r="A83" s="35"/>
      <c r="B83" s="31"/>
      <c r="C83" s="29"/>
      <c r="D83" s="39">
        <v>4170</v>
      </c>
      <c r="E83" s="40">
        <f aca="true" t="shared" si="29" ref="E83:J83">E32+E50+E59</f>
        <v>0</v>
      </c>
      <c r="F83" s="40">
        <f t="shared" si="29"/>
        <v>0</v>
      </c>
      <c r="G83" s="40">
        <f t="shared" si="29"/>
        <v>810</v>
      </c>
      <c r="H83" s="40">
        <f t="shared" si="29"/>
        <v>11000</v>
      </c>
      <c r="I83" s="40">
        <f t="shared" si="29"/>
        <v>0</v>
      </c>
      <c r="J83" s="40">
        <f t="shared" si="29"/>
        <v>0</v>
      </c>
    </row>
    <row r="84" spans="1:10" s="36" customFormat="1" ht="15.75" customHeight="1">
      <c r="A84" s="35"/>
      <c r="B84" s="31"/>
      <c r="C84" s="29"/>
      <c r="D84" s="39">
        <v>4210</v>
      </c>
      <c r="E84" s="40">
        <f aca="true" t="shared" si="30" ref="E84:J84">E33</f>
        <v>0</v>
      </c>
      <c r="F84" s="40">
        <f t="shared" si="30"/>
        <v>0</v>
      </c>
      <c r="G84" s="40">
        <f t="shared" si="30"/>
        <v>345</v>
      </c>
      <c r="H84" s="40">
        <f t="shared" si="30"/>
        <v>0</v>
      </c>
      <c r="I84" s="40">
        <f t="shared" si="30"/>
        <v>0</v>
      </c>
      <c r="J84" s="40">
        <f t="shared" si="30"/>
        <v>0</v>
      </c>
    </row>
    <row r="85" spans="1:10" s="36" customFormat="1" ht="15.75" customHeight="1">
      <c r="A85" s="35"/>
      <c r="B85" s="31"/>
      <c r="C85" s="29"/>
      <c r="D85" s="39">
        <v>4220</v>
      </c>
      <c r="E85" s="40">
        <f aca="true" t="shared" si="31" ref="E85:J85">E60</f>
        <v>0</v>
      </c>
      <c r="F85" s="40">
        <f t="shared" si="31"/>
        <v>0</v>
      </c>
      <c r="G85" s="40">
        <f t="shared" si="31"/>
        <v>0</v>
      </c>
      <c r="H85" s="40">
        <f t="shared" si="31"/>
        <v>16026</v>
      </c>
      <c r="I85" s="40">
        <f t="shared" si="31"/>
        <v>0</v>
      </c>
      <c r="J85" s="40">
        <f t="shared" si="31"/>
        <v>0</v>
      </c>
    </row>
    <row r="86" spans="1:10" s="36" customFormat="1" ht="15.75" customHeight="1">
      <c r="A86" s="35"/>
      <c r="B86" s="31"/>
      <c r="C86" s="29"/>
      <c r="D86" s="39">
        <v>4280</v>
      </c>
      <c r="E86" s="40">
        <f aca="true" t="shared" si="32" ref="E86:J86">E34</f>
        <v>0</v>
      </c>
      <c r="F86" s="40">
        <f t="shared" si="32"/>
        <v>0</v>
      </c>
      <c r="G86" s="40">
        <f t="shared" si="32"/>
        <v>200</v>
      </c>
      <c r="H86" s="40">
        <f t="shared" si="32"/>
        <v>0</v>
      </c>
      <c r="I86" s="40">
        <f t="shared" si="32"/>
        <v>0</v>
      </c>
      <c r="J86" s="40">
        <f t="shared" si="32"/>
        <v>0</v>
      </c>
    </row>
    <row r="87" spans="1:10" s="36" customFormat="1" ht="15.75" customHeight="1">
      <c r="A87" s="35"/>
      <c r="B87" s="31"/>
      <c r="C87" s="29"/>
      <c r="D87" s="39">
        <v>4300</v>
      </c>
      <c r="E87" s="40">
        <f aca="true" t="shared" si="33" ref="E87:J87">E35+E51+E61+E11</f>
        <v>0</v>
      </c>
      <c r="F87" s="40">
        <f t="shared" si="33"/>
        <v>0</v>
      </c>
      <c r="G87" s="40">
        <f t="shared" si="33"/>
        <v>1989</v>
      </c>
      <c r="H87" s="40">
        <f t="shared" si="33"/>
        <v>11618</v>
      </c>
      <c r="I87" s="40">
        <f t="shared" si="33"/>
        <v>0</v>
      </c>
      <c r="J87" s="40">
        <f t="shared" si="33"/>
        <v>0</v>
      </c>
    </row>
    <row r="88" spans="1:10" s="36" customFormat="1" ht="15.75" customHeight="1">
      <c r="A88" s="35"/>
      <c r="B88" s="31"/>
      <c r="C88" s="29"/>
      <c r="D88" s="39">
        <v>4350</v>
      </c>
      <c r="E88" s="40">
        <f aca="true" t="shared" si="34" ref="E88:J88">E62</f>
        <v>0</v>
      </c>
      <c r="F88" s="40">
        <f t="shared" si="34"/>
        <v>0</v>
      </c>
      <c r="G88" s="40">
        <f t="shared" si="34"/>
        <v>200</v>
      </c>
      <c r="H88" s="40">
        <f t="shared" si="34"/>
        <v>0</v>
      </c>
      <c r="I88" s="40">
        <f t="shared" si="34"/>
        <v>0</v>
      </c>
      <c r="J88" s="40">
        <f t="shared" si="34"/>
        <v>0</v>
      </c>
    </row>
    <row r="89" spans="1:10" s="36" customFormat="1" ht="15.75" customHeight="1">
      <c r="A89" s="35"/>
      <c r="B89" s="31"/>
      <c r="C89" s="29"/>
      <c r="D89" s="39">
        <v>4360</v>
      </c>
      <c r="E89" s="40">
        <f aca="true" t="shared" si="35" ref="E89:J89">E52</f>
        <v>0</v>
      </c>
      <c r="F89" s="40">
        <f t="shared" si="35"/>
        <v>0</v>
      </c>
      <c r="G89" s="40">
        <f t="shared" si="35"/>
        <v>0</v>
      </c>
      <c r="H89" s="40">
        <f t="shared" si="35"/>
        <v>1000</v>
      </c>
      <c r="I89" s="40">
        <f t="shared" si="35"/>
        <v>0</v>
      </c>
      <c r="J89" s="40">
        <f t="shared" si="35"/>
        <v>0</v>
      </c>
    </row>
    <row r="90" spans="1:10" s="36" customFormat="1" ht="15.75" customHeight="1">
      <c r="A90" s="35"/>
      <c r="B90" s="31"/>
      <c r="C90" s="29"/>
      <c r="D90" s="39">
        <v>4370</v>
      </c>
      <c r="E90" s="40">
        <f aca="true" t="shared" si="36" ref="E90:J90">E63</f>
        <v>0</v>
      </c>
      <c r="F90" s="40">
        <f t="shared" si="36"/>
        <v>0</v>
      </c>
      <c r="G90" s="40">
        <f t="shared" si="36"/>
        <v>0</v>
      </c>
      <c r="H90" s="40">
        <f t="shared" si="36"/>
        <v>300</v>
      </c>
      <c r="I90" s="40">
        <f t="shared" si="36"/>
        <v>0</v>
      </c>
      <c r="J90" s="40">
        <f t="shared" si="36"/>
        <v>0</v>
      </c>
    </row>
    <row r="91" spans="1:10" s="36" customFormat="1" ht="15.75" customHeight="1">
      <c r="A91" s="35"/>
      <c r="B91" s="31"/>
      <c r="C91" s="29"/>
      <c r="D91" s="39">
        <v>4410</v>
      </c>
      <c r="E91" s="40">
        <f aca="true" t="shared" si="37" ref="E91:J91">E21+E36</f>
        <v>0</v>
      </c>
      <c r="F91" s="40">
        <f t="shared" si="37"/>
        <v>0</v>
      </c>
      <c r="G91" s="40">
        <f t="shared" si="37"/>
        <v>1754</v>
      </c>
      <c r="H91" s="40">
        <f t="shared" si="37"/>
        <v>1100</v>
      </c>
      <c r="I91" s="40">
        <f t="shared" si="37"/>
        <v>0</v>
      </c>
      <c r="J91" s="40">
        <f t="shared" si="37"/>
        <v>0</v>
      </c>
    </row>
    <row r="92" spans="1:10" s="36" customFormat="1" ht="15.75" customHeight="1">
      <c r="A92" s="35"/>
      <c r="B92" s="31"/>
      <c r="C92" s="29"/>
      <c r="D92" s="39">
        <v>4430</v>
      </c>
      <c r="E92" s="40">
        <f aca="true" t="shared" si="38" ref="E92:J92">E37</f>
        <v>0</v>
      </c>
      <c r="F92" s="40">
        <f t="shared" si="38"/>
        <v>0</v>
      </c>
      <c r="G92" s="40">
        <f t="shared" si="38"/>
        <v>0</v>
      </c>
      <c r="H92" s="40">
        <f t="shared" si="38"/>
        <v>229</v>
      </c>
      <c r="I92" s="40">
        <f t="shared" si="38"/>
        <v>0</v>
      </c>
      <c r="J92" s="40">
        <f t="shared" si="38"/>
        <v>0</v>
      </c>
    </row>
    <row r="93" spans="1:10" s="36" customFormat="1" ht="15.75" customHeight="1">
      <c r="A93" s="35"/>
      <c r="B93" s="31"/>
      <c r="C93" s="29"/>
      <c r="D93" s="39">
        <v>4400</v>
      </c>
      <c r="E93" s="40">
        <f aca="true" t="shared" si="39" ref="E93:J93">E64</f>
        <v>0</v>
      </c>
      <c r="F93" s="40">
        <f t="shared" si="39"/>
        <v>0</v>
      </c>
      <c r="G93" s="40">
        <f t="shared" si="39"/>
        <v>1000</v>
      </c>
      <c r="H93" s="40">
        <f t="shared" si="39"/>
        <v>0</v>
      </c>
      <c r="I93" s="40">
        <f t="shared" si="39"/>
        <v>0</v>
      </c>
      <c r="J93" s="40">
        <f t="shared" si="39"/>
        <v>0</v>
      </c>
    </row>
    <row r="94" spans="1:10" s="36" customFormat="1" ht="15.75" customHeight="1">
      <c r="A94" s="35"/>
      <c r="B94" s="31"/>
      <c r="C94" s="29"/>
      <c r="D94" s="39">
        <v>4440</v>
      </c>
      <c r="E94" s="40">
        <f aca="true" t="shared" si="40" ref="E94:J94">E22+E38+E53+E65</f>
        <v>0</v>
      </c>
      <c r="F94" s="40">
        <f t="shared" si="40"/>
        <v>0</v>
      </c>
      <c r="G94" s="40">
        <f>G15+G22+G38+G53+G65</f>
        <v>17521</v>
      </c>
      <c r="H94" s="40">
        <f>H15+H22+H38+H53+H65</f>
        <v>2408</v>
      </c>
      <c r="I94" s="40">
        <f t="shared" si="40"/>
        <v>0</v>
      </c>
      <c r="J94" s="40">
        <f t="shared" si="40"/>
        <v>0</v>
      </c>
    </row>
    <row r="95" spans="1:11" s="36" customFormat="1" ht="15.75" customHeight="1">
      <c r="A95" s="35"/>
      <c r="B95" s="31"/>
      <c r="C95" s="29"/>
      <c r="D95" s="39">
        <v>4480</v>
      </c>
      <c r="E95" s="40">
        <f aca="true" t="shared" si="41" ref="E95:J95">E54</f>
        <v>0</v>
      </c>
      <c r="F95" s="40">
        <f t="shared" si="41"/>
        <v>0</v>
      </c>
      <c r="G95" s="40">
        <f t="shared" si="41"/>
        <v>0</v>
      </c>
      <c r="H95" s="40">
        <f t="shared" si="41"/>
        <v>1200</v>
      </c>
      <c r="I95" s="40">
        <f t="shared" si="41"/>
        <v>0</v>
      </c>
      <c r="J95" s="40">
        <f t="shared" si="41"/>
        <v>0</v>
      </c>
      <c r="K95" s="67"/>
    </row>
    <row r="96" spans="1:11" s="36" customFormat="1" ht="15.75" customHeight="1">
      <c r="A96" s="35"/>
      <c r="B96" s="31"/>
      <c r="C96" s="29"/>
      <c r="D96" s="39">
        <v>4590</v>
      </c>
      <c r="E96" s="40">
        <f aca="true" t="shared" si="42" ref="E96:J96">E16</f>
        <v>0</v>
      </c>
      <c r="F96" s="40">
        <f t="shared" si="42"/>
        <v>0</v>
      </c>
      <c r="G96" s="40">
        <f t="shared" si="42"/>
        <v>0</v>
      </c>
      <c r="H96" s="40">
        <f t="shared" si="42"/>
        <v>1100</v>
      </c>
      <c r="I96" s="40">
        <f t="shared" si="42"/>
        <v>0</v>
      </c>
      <c r="J96" s="40">
        <f t="shared" si="42"/>
        <v>0</v>
      </c>
      <c r="K96" s="67"/>
    </row>
    <row r="97" spans="1:10" s="36" customFormat="1" ht="15.75" customHeight="1">
      <c r="A97" s="35"/>
      <c r="B97" s="31"/>
      <c r="C97" s="29"/>
      <c r="D97" s="39">
        <v>4700</v>
      </c>
      <c r="E97" s="40">
        <f aca="true" t="shared" si="43" ref="E97:J97">E39</f>
        <v>0</v>
      </c>
      <c r="F97" s="40">
        <f t="shared" si="43"/>
        <v>0</v>
      </c>
      <c r="G97" s="40">
        <f t="shared" si="43"/>
        <v>1700</v>
      </c>
      <c r="H97" s="40">
        <f t="shared" si="43"/>
        <v>0</v>
      </c>
      <c r="I97" s="40">
        <f t="shared" si="43"/>
        <v>0</v>
      </c>
      <c r="J97" s="40">
        <f t="shared" si="43"/>
        <v>0</v>
      </c>
    </row>
    <row r="98" spans="1:10" ht="15" customHeight="1">
      <c r="A98" s="56"/>
      <c r="B98" s="56"/>
      <c r="C98" s="57"/>
      <c r="D98" s="58" t="s">
        <v>11</v>
      </c>
      <c r="E98" s="59">
        <f aca="true" t="shared" si="44" ref="E98:J98">SUM(E76:E97)</f>
        <v>0</v>
      </c>
      <c r="F98" s="59">
        <f t="shared" si="44"/>
        <v>0</v>
      </c>
      <c r="G98" s="59">
        <f t="shared" si="44"/>
        <v>120124</v>
      </c>
      <c r="H98" s="59">
        <f t="shared" si="44"/>
        <v>120124</v>
      </c>
      <c r="I98" s="59">
        <f t="shared" si="44"/>
        <v>187</v>
      </c>
      <c r="J98" s="59">
        <f t="shared" si="44"/>
        <v>187</v>
      </c>
    </row>
    <row r="99" spans="1:10" s="33" customFormat="1" ht="15.75" customHeight="1">
      <c r="A99" s="31"/>
      <c r="B99" s="31"/>
      <c r="C99" s="29"/>
      <c r="D99" s="32"/>
      <c r="E99" s="30"/>
      <c r="F99" s="30"/>
      <c r="G99" s="30"/>
      <c r="H99" s="30"/>
      <c r="I99" s="30"/>
      <c r="J99" s="30"/>
    </row>
    <row r="100" spans="1:10" ht="15" customHeight="1">
      <c r="A100" s="10"/>
      <c r="B100" s="10"/>
      <c r="C100" s="10"/>
      <c r="D100" s="10" t="s">
        <v>13</v>
      </c>
      <c r="E100" s="11"/>
      <c r="F100" s="11"/>
      <c r="G100" s="11"/>
      <c r="H100" s="11"/>
      <c r="I100" s="11"/>
      <c r="J100" s="11"/>
    </row>
    <row r="101" spans="1:10" s="66" customFormat="1" ht="12.75" customHeight="1">
      <c r="A101" s="64"/>
      <c r="B101" s="64"/>
      <c r="C101" s="64"/>
      <c r="D101" s="64" t="s">
        <v>14</v>
      </c>
      <c r="E101" s="65">
        <f aca="true" t="shared" si="45" ref="E101:J101">E104+E105+E106+E107+E108+E109</f>
        <v>0</v>
      </c>
      <c r="F101" s="65">
        <f t="shared" si="45"/>
        <v>0</v>
      </c>
      <c r="G101" s="65">
        <f t="shared" si="45"/>
        <v>120124</v>
      </c>
      <c r="H101" s="65">
        <f t="shared" si="45"/>
        <v>120124</v>
      </c>
      <c r="I101" s="65">
        <f t="shared" si="45"/>
        <v>187</v>
      </c>
      <c r="J101" s="65">
        <f t="shared" si="45"/>
        <v>187</v>
      </c>
    </row>
    <row r="102" spans="1:10" ht="15">
      <c r="A102" s="13"/>
      <c r="B102" s="13" t="s">
        <v>15</v>
      </c>
      <c r="C102" s="13"/>
      <c r="D102" s="37" t="s">
        <v>17</v>
      </c>
      <c r="E102" s="41">
        <f aca="true" t="shared" si="46" ref="E102:J102">E78+E79+E83</f>
        <v>0</v>
      </c>
      <c r="F102" s="41">
        <f t="shared" si="46"/>
        <v>0</v>
      </c>
      <c r="G102" s="41">
        <f t="shared" si="46"/>
        <v>810</v>
      </c>
      <c r="H102" s="41">
        <f t="shared" si="46"/>
        <v>47856</v>
      </c>
      <c r="I102" s="41">
        <f t="shared" si="46"/>
        <v>0</v>
      </c>
      <c r="J102" s="41">
        <f t="shared" si="46"/>
        <v>0</v>
      </c>
    </row>
    <row r="103" spans="1:10" ht="15">
      <c r="A103" s="13"/>
      <c r="B103" s="13"/>
      <c r="C103" s="13"/>
      <c r="D103" s="37" t="s">
        <v>18</v>
      </c>
      <c r="E103" s="41">
        <f aca="true" t="shared" si="47" ref="E103:J103">E81+E80</f>
        <v>0</v>
      </c>
      <c r="F103" s="41">
        <f t="shared" si="47"/>
        <v>0</v>
      </c>
      <c r="G103" s="41">
        <f t="shared" si="47"/>
        <v>118</v>
      </c>
      <c r="H103" s="41">
        <f t="shared" si="47"/>
        <v>100</v>
      </c>
      <c r="I103" s="41">
        <f t="shared" si="47"/>
        <v>0</v>
      </c>
      <c r="J103" s="41">
        <f t="shared" si="47"/>
        <v>0</v>
      </c>
    </row>
    <row r="104" spans="1:10" ht="15">
      <c r="A104" s="13"/>
      <c r="B104" s="13"/>
      <c r="C104" s="13"/>
      <c r="D104" s="24" t="s">
        <v>24</v>
      </c>
      <c r="E104" s="41">
        <f aca="true" t="shared" si="48" ref="E104:J104">E102+E103</f>
        <v>0</v>
      </c>
      <c r="F104" s="41">
        <f t="shared" si="48"/>
        <v>0</v>
      </c>
      <c r="G104" s="41">
        <f t="shared" si="48"/>
        <v>928</v>
      </c>
      <c r="H104" s="41">
        <f t="shared" si="48"/>
        <v>47956</v>
      </c>
      <c r="I104" s="41">
        <f t="shared" si="48"/>
        <v>0</v>
      </c>
      <c r="J104" s="41">
        <f t="shared" si="48"/>
        <v>0</v>
      </c>
    </row>
    <row r="105" spans="1:10" ht="25.5">
      <c r="A105" s="13"/>
      <c r="B105" s="13"/>
      <c r="C105" s="13"/>
      <c r="D105" s="38" t="s">
        <v>19</v>
      </c>
      <c r="E105" s="42">
        <f aca="true" t="shared" si="49" ref="E105:J105">E82+E84+E85+E86+E87+E88+E89+E90+E91+E92+E93+E94+E95+E97</f>
        <v>0</v>
      </c>
      <c r="F105" s="42">
        <f t="shared" si="49"/>
        <v>0</v>
      </c>
      <c r="G105" s="42">
        <f>G82+G84+G85+G86+G87+G88+G89+G90+G91+G92+G93+G94+G95+G96+G97</f>
        <v>24896</v>
      </c>
      <c r="H105" s="42">
        <f>H82+H84+H85+H86+H87+H88+H89+H90+H91+H92+H93+H94+H95+H96+H97</f>
        <v>35168</v>
      </c>
      <c r="I105" s="42">
        <f t="shared" si="49"/>
        <v>187</v>
      </c>
      <c r="J105" s="42">
        <f t="shared" si="49"/>
        <v>187</v>
      </c>
    </row>
    <row r="106" spans="1:10" ht="15">
      <c r="A106" s="13"/>
      <c r="B106" s="13"/>
      <c r="C106" s="13"/>
      <c r="D106" s="38" t="s">
        <v>20</v>
      </c>
      <c r="E106" s="42">
        <f aca="true" t="shared" si="50" ref="E106:J106">E76+E77</f>
        <v>0</v>
      </c>
      <c r="F106" s="42">
        <f t="shared" si="50"/>
        <v>0</v>
      </c>
      <c r="G106" s="42">
        <f t="shared" si="50"/>
        <v>94300</v>
      </c>
      <c r="H106" s="42">
        <f t="shared" si="50"/>
        <v>37000</v>
      </c>
      <c r="I106" s="42">
        <f t="shared" si="50"/>
        <v>0</v>
      </c>
      <c r="J106" s="42">
        <f t="shared" si="50"/>
        <v>0</v>
      </c>
    </row>
    <row r="107" spans="1:10" ht="15">
      <c r="A107" s="13"/>
      <c r="B107" s="13"/>
      <c r="C107" s="13"/>
      <c r="D107" s="37" t="s">
        <v>21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</row>
    <row r="108" spans="1:10" ht="15">
      <c r="A108" s="13"/>
      <c r="B108" s="13"/>
      <c r="C108" s="13"/>
      <c r="D108" s="37" t="s">
        <v>22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</row>
    <row r="109" spans="1:10" ht="46.5" customHeight="1">
      <c r="A109" s="13"/>
      <c r="B109" s="13"/>
      <c r="C109" s="13"/>
      <c r="D109" s="61" t="s">
        <v>23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</row>
    <row r="110" spans="1:10" ht="13.5" customHeight="1">
      <c r="A110" s="13"/>
      <c r="B110" s="13"/>
      <c r="C110" s="13"/>
      <c r="D110" s="14" t="s">
        <v>16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</row>
    <row r="111" spans="1:10" ht="13.5" customHeight="1">
      <c r="A111" s="16"/>
      <c r="B111" s="16"/>
      <c r="C111" s="16"/>
      <c r="D111" s="8" t="s">
        <v>11</v>
      </c>
      <c r="E111" s="11">
        <f aca="true" t="shared" si="51" ref="E111:J111">E101+E110</f>
        <v>0</v>
      </c>
      <c r="F111" s="11">
        <f t="shared" si="51"/>
        <v>0</v>
      </c>
      <c r="G111" s="11">
        <f t="shared" si="51"/>
        <v>120124</v>
      </c>
      <c r="H111" s="11">
        <f t="shared" si="51"/>
        <v>120124</v>
      </c>
      <c r="I111" s="11">
        <f t="shared" si="51"/>
        <v>187</v>
      </c>
      <c r="J111" s="11">
        <f t="shared" si="51"/>
        <v>187</v>
      </c>
    </row>
    <row r="112" spans="1:10" ht="13.5" customHeight="1">
      <c r="A112" s="62"/>
      <c r="B112" s="62"/>
      <c r="C112" s="62"/>
      <c r="D112" s="63" t="s">
        <v>12</v>
      </c>
      <c r="E112" s="112">
        <f>E111-F111</f>
        <v>0</v>
      </c>
      <c r="F112" s="113"/>
      <c r="G112" s="112">
        <f>G111-H111</f>
        <v>0</v>
      </c>
      <c r="H112" s="113"/>
      <c r="I112" s="112">
        <f>I111-J111</f>
        <v>0</v>
      </c>
      <c r="J112" s="113"/>
    </row>
  </sheetData>
  <sheetProtection/>
  <mergeCells count="25">
    <mergeCell ref="A6:D6"/>
    <mergeCell ref="A17:D17"/>
    <mergeCell ref="E4:F4"/>
    <mergeCell ref="E112:F112"/>
    <mergeCell ref="G112:H112"/>
    <mergeCell ref="I112:J112"/>
    <mergeCell ref="G4:H4"/>
    <mergeCell ref="A55:D55"/>
    <mergeCell ref="A66:D66"/>
    <mergeCell ref="A26:D26"/>
    <mergeCell ref="I73:J73"/>
    <mergeCell ref="D4:D5"/>
    <mergeCell ref="E73:F73"/>
    <mergeCell ref="A72:D72"/>
    <mergeCell ref="A7:D7"/>
    <mergeCell ref="A1:J1"/>
    <mergeCell ref="A2:J2"/>
    <mergeCell ref="A4:A5"/>
    <mergeCell ref="B4:B5"/>
    <mergeCell ref="C4:C5"/>
    <mergeCell ref="A73:D73"/>
    <mergeCell ref="G73:H73"/>
    <mergeCell ref="I4:J4"/>
    <mergeCell ref="A12:D12"/>
    <mergeCell ref="A40:D40"/>
  </mergeCells>
  <printOptions horizontalCentered="1"/>
  <pageMargins left="0.5511811023622047" right="0.2362204724409449" top="1.062992125984252" bottom="0.4724409448818898" header="0.3937007874015748" footer="0.4724409448818898"/>
  <pageSetup fitToHeight="4" horizontalDpi="600" verticalDpi="600" orientation="landscape" paperSize="9" scale="88" r:id="rId1"/>
  <headerFooter>
    <oddHeader>&amp;RZałącznik Nr 2 do Uchwały Nr 727/11
Zarządu Powiatu w Stargardzie Szczecińskim
z dnia 29 września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2"/>
  <sheetViews>
    <sheetView showGridLines="0" defaultGridColor="0" zoomScalePageLayoutView="0" colorId="8" workbookViewId="0" topLeftCell="A1">
      <pane ySplit="6" topLeftCell="A10" activePane="bottomLeft" state="frozen"/>
      <selection pane="topLeft" activeCell="J116" sqref="J116"/>
      <selection pane="bottomLeft" activeCell="G12" sqref="G12"/>
    </sheetView>
  </sheetViews>
  <sheetFormatPr defaultColWidth="9.140625" defaultRowHeight="15"/>
  <cols>
    <col min="1" max="1" width="6.57421875" style="78" customWidth="1"/>
    <col min="2" max="2" width="9.421875" style="79" customWidth="1"/>
    <col min="3" max="4" width="14.8515625" style="78" customWidth="1"/>
    <col min="5" max="5" width="16.8515625" style="78" customWidth="1"/>
    <col min="6" max="6" width="17.421875" style="78" customWidth="1"/>
    <col min="7" max="7" width="19.8515625" style="78" customWidth="1"/>
    <col min="8" max="8" width="16.7109375" style="78" customWidth="1"/>
    <col min="9" max="9" width="20.00390625" style="78" customWidth="1"/>
    <col min="10" max="10" width="24.57421875" style="78" customWidth="1"/>
    <col min="11" max="11" width="21.00390625" style="78" customWidth="1"/>
    <col min="12" max="16384" width="9.140625" style="77" customWidth="1"/>
  </cols>
  <sheetData>
    <row r="1" spans="1:11" ht="63" customHeight="1">
      <c r="A1" s="120" t="s">
        <v>106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5:11" ht="12" customHeight="1">
      <c r="E2" s="80"/>
      <c r="F2" s="80"/>
      <c r="G2" s="80"/>
      <c r="H2" s="80"/>
      <c r="I2" s="80"/>
      <c r="K2" s="81" t="s">
        <v>0</v>
      </c>
    </row>
    <row r="3" spans="1:11" s="82" customFormat="1" ht="17.25" customHeight="1">
      <c r="A3" s="123" t="s">
        <v>1</v>
      </c>
      <c r="B3" s="124" t="s">
        <v>107</v>
      </c>
      <c r="C3" s="125" t="s">
        <v>108</v>
      </c>
      <c r="D3" s="125" t="s">
        <v>109</v>
      </c>
      <c r="E3" s="114" t="s">
        <v>110</v>
      </c>
      <c r="F3" s="114"/>
      <c r="G3" s="114"/>
      <c r="H3" s="114"/>
      <c r="I3" s="114"/>
      <c r="J3" s="114"/>
      <c r="K3" s="114"/>
    </row>
    <row r="4" spans="1:11" s="82" customFormat="1" ht="12" customHeight="1">
      <c r="A4" s="123"/>
      <c r="B4" s="124"/>
      <c r="C4" s="125"/>
      <c r="D4" s="125"/>
      <c r="E4" s="114" t="s">
        <v>111</v>
      </c>
      <c r="F4" s="114" t="s">
        <v>110</v>
      </c>
      <c r="G4" s="114"/>
      <c r="H4" s="114"/>
      <c r="I4" s="114"/>
      <c r="J4" s="114"/>
      <c r="K4" s="114" t="s">
        <v>112</v>
      </c>
    </row>
    <row r="5" spans="1:11" s="82" customFormat="1" ht="31.5" customHeight="1">
      <c r="A5" s="123"/>
      <c r="B5" s="124"/>
      <c r="C5" s="125"/>
      <c r="D5" s="125"/>
      <c r="E5" s="114"/>
      <c r="F5" s="115" t="s">
        <v>113</v>
      </c>
      <c r="G5" s="116"/>
      <c r="H5" s="117" t="s">
        <v>21</v>
      </c>
      <c r="I5" s="117" t="s">
        <v>20</v>
      </c>
      <c r="J5" s="117" t="s">
        <v>114</v>
      </c>
      <c r="K5" s="114"/>
    </row>
    <row r="6" spans="1:11" ht="85.5" customHeight="1">
      <c r="A6" s="123"/>
      <c r="B6" s="124"/>
      <c r="C6" s="125"/>
      <c r="D6" s="125"/>
      <c r="E6" s="114"/>
      <c r="F6" s="83" t="s">
        <v>115</v>
      </c>
      <c r="G6" s="83" t="s">
        <v>19</v>
      </c>
      <c r="H6" s="118"/>
      <c r="I6" s="118"/>
      <c r="J6" s="118"/>
      <c r="K6" s="114"/>
    </row>
    <row r="7" spans="1:11" ht="11.25" customHeight="1">
      <c r="A7" s="84">
        <v>1</v>
      </c>
      <c r="B7" s="85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.75" customHeight="1">
      <c r="A8" s="86">
        <v>600</v>
      </c>
      <c r="B8" s="86"/>
      <c r="C8" s="87">
        <f>C9</f>
        <v>170252</v>
      </c>
      <c r="D8" s="87">
        <f aca="true" t="shared" si="0" ref="D8:K8">D9</f>
        <v>170252</v>
      </c>
      <c r="E8" s="87">
        <f t="shared" si="0"/>
        <v>170252</v>
      </c>
      <c r="F8" s="87">
        <f t="shared" si="0"/>
        <v>0</v>
      </c>
      <c r="G8" s="87">
        <f t="shared" si="0"/>
        <v>170252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</row>
    <row r="9" spans="1:11" ht="30" customHeight="1">
      <c r="A9" s="88"/>
      <c r="B9" s="86">
        <v>60016</v>
      </c>
      <c r="C9" s="89">
        <f>D9+K9</f>
        <v>170252</v>
      </c>
      <c r="D9" s="89">
        <f>E9+K9</f>
        <v>170252</v>
      </c>
      <c r="E9" s="89">
        <f>F9+G9+I9+J9</f>
        <v>170252</v>
      </c>
      <c r="F9" s="89">
        <v>0</v>
      </c>
      <c r="G9" s="89">
        <v>170252</v>
      </c>
      <c r="H9" s="89">
        <v>0</v>
      </c>
      <c r="I9" s="89">
        <v>0</v>
      </c>
      <c r="J9" s="89">
        <v>0</v>
      </c>
      <c r="K9" s="89">
        <v>0</v>
      </c>
    </row>
    <row r="10" spans="1:11" ht="34.5" customHeight="1">
      <c r="A10" s="86">
        <v>801</v>
      </c>
      <c r="B10" s="90"/>
      <c r="C10" s="87">
        <f>C11</f>
        <v>100000</v>
      </c>
      <c r="D10" s="87">
        <f aca="true" t="shared" si="1" ref="D10:K10">D11</f>
        <v>100000</v>
      </c>
      <c r="E10" s="87">
        <f t="shared" si="1"/>
        <v>100000</v>
      </c>
      <c r="F10" s="87">
        <f t="shared" si="1"/>
        <v>76064</v>
      </c>
      <c r="G10" s="87">
        <f t="shared" si="1"/>
        <v>23936</v>
      </c>
      <c r="H10" s="87">
        <f t="shared" si="1"/>
        <v>0</v>
      </c>
      <c r="I10" s="87">
        <f t="shared" si="1"/>
        <v>0</v>
      </c>
      <c r="J10" s="87">
        <f t="shared" si="1"/>
        <v>0</v>
      </c>
      <c r="K10" s="87">
        <f t="shared" si="1"/>
        <v>0</v>
      </c>
    </row>
    <row r="11" spans="1:11" ht="28.5" customHeight="1">
      <c r="A11" s="90"/>
      <c r="B11" s="86">
        <v>80146</v>
      </c>
      <c r="C11" s="89">
        <f>D11</f>
        <v>100000</v>
      </c>
      <c r="D11" s="89">
        <f>E11+K11</f>
        <v>100000</v>
      </c>
      <c r="E11" s="89">
        <f>F11+G11+I11+J11</f>
        <v>100000</v>
      </c>
      <c r="F11" s="89">
        <v>76064</v>
      </c>
      <c r="G11" s="89">
        <v>23936</v>
      </c>
      <c r="H11" s="89">
        <v>0</v>
      </c>
      <c r="I11" s="89">
        <v>0</v>
      </c>
      <c r="J11" s="89">
        <v>0</v>
      </c>
      <c r="K11" s="89">
        <v>0</v>
      </c>
    </row>
    <row r="12" spans="1:11" ht="31.5" customHeight="1">
      <c r="A12" s="86">
        <v>852</v>
      </c>
      <c r="B12" s="86"/>
      <c r="C12" s="87">
        <f>C13+C14</f>
        <v>2013815</v>
      </c>
      <c r="D12" s="87">
        <f aca="true" t="shared" si="2" ref="D12:K12">D13+D14</f>
        <v>2013815</v>
      </c>
      <c r="E12" s="87">
        <f t="shared" si="2"/>
        <v>2013815</v>
      </c>
      <c r="F12" s="87">
        <f t="shared" si="2"/>
        <v>1232983</v>
      </c>
      <c r="G12" s="87">
        <f t="shared" si="2"/>
        <v>426305</v>
      </c>
      <c r="H12" s="87">
        <f t="shared" si="2"/>
        <v>0</v>
      </c>
      <c r="I12" s="87">
        <f t="shared" si="2"/>
        <v>354527</v>
      </c>
      <c r="J12" s="87">
        <f t="shared" si="2"/>
        <v>0</v>
      </c>
      <c r="K12" s="87">
        <f t="shared" si="2"/>
        <v>0</v>
      </c>
    </row>
    <row r="13" spans="1:11" s="93" customFormat="1" ht="33.75" customHeight="1">
      <c r="A13" s="91"/>
      <c r="B13" s="91">
        <v>85201</v>
      </c>
      <c r="C13" s="89">
        <f>D13</f>
        <v>1667653</v>
      </c>
      <c r="D13" s="92">
        <f>E13+K13</f>
        <v>1667653</v>
      </c>
      <c r="E13" s="92">
        <f>F13+G13+I13+J13</f>
        <v>1667653</v>
      </c>
      <c r="F13" s="92">
        <v>1232983</v>
      </c>
      <c r="G13" s="92">
        <v>426305</v>
      </c>
      <c r="H13" s="92">
        <v>0</v>
      </c>
      <c r="I13" s="92">
        <v>8365</v>
      </c>
      <c r="J13" s="92">
        <v>0</v>
      </c>
      <c r="K13" s="92">
        <v>0</v>
      </c>
    </row>
    <row r="14" spans="1:11" ht="32.25" customHeight="1">
      <c r="A14" s="86"/>
      <c r="B14" s="86">
        <v>85204</v>
      </c>
      <c r="C14" s="89">
        <f>D14</f>
        <v>346162</v>
      </c>
      <c r="D14" s="89">
        <f>E14+K14</f>
        <v>346162</v>
      </c>
      <c r="E14" s="89">
        <f>F14+G14+I14+J14</f>
        <v>346162</v>
      </c>
      <c r="F14" s="89">
        <v>0</v>
      </c>
      <c r="G14" s="89">
        <v>0</v>
      </c>
      <c r="H14" s="89">
        <v>0</v>
      </c>
      <c r="I14" s="89">
        <v>346162</v>
      </c>
      <c r="J14" s="89">
        <v>0</v>
      </c>
      <c r="K14" s="89">
        <v>0</v>
      </c>
    </row>
    <row r="15" spans="1:11" ht="33" customHeight="1">
      <c r="A15" s="86">
        <v>853</v>
      </c>
      <c r="B15" s="86"/>
      <c r="C15" s="87">
        <f>C16</f>
        <v>40000</v>
      </c>
      <c r="D15" s="87">
        <f aca="true" t="shared" si="3" ref="D15:K15">D16</f>
        <v>40000</v>
      </c>
      <c r="E15" s="87">
        <f t="shared" si="3"/>
        <v>40000</v>
      </c>
      <c r="F15" s="87">
        <f t="shared" si="3"/>
        <v>25450</v>
      </c>
      <c r="G15" s="87">
        <f t="shared" si="3"/>
        <v>14550</v>
      </c>
      <c r="H15" s="87">
        <f t="shared" si="3"/>
        <v>0</v>
      </c>
      <c r="I15" s="87">
        <f t="shared" si="3"/>
        <v>0</v>
      </c>
      <c r="J15" s="87">
        <f t="shared" si="3"/>
        <v>0</v>
      </c>
      <c r="K15" s="87">
        <f t="shared" si="3"/>
        <v>0</v>
      </c>
    </row>
    <row r="16" spans="1:11" ht="37.5" customHeight="1">
      <c r="A16" s="86"/>
      <c r="B16" s="86">
        <v>85321</v>
      </c>
      <c r="C16" s="89">
        <f>D16</f>
        <v>40000</v>
      </c>
      <c r="D16" s="89">
        <f>E16+K16</f>
        <v>40000</v>
      </c>
      <c r="E16" s="89">
        <f>F16+G16+I16+J16</f>
        <v>40000</v>
      </c>
      <c r="F16" s="89">
        <v>25450</v>
      </c>
      <c r="G16" s="89">
        <v>14550</v>
      </c>
      <c r="H16" s="89">
        <v>0</v>
      </c>
      <c r="I16" s="89">
        <v>0</v>
      </c>
      <c r="J16" s="89">
        <v>0</v>
      </c>
      <c r="K16" s="89">
        <v>0</v>
      </c>
    </row>
    <row r="17" spans="1:11" ht="36" customHeight="1">
      <c r="A17" s="119" t="s">
        <v>10</v>
      </c>
      <c r="B17" s="119"/>
      <c r="C17" s="94">
        <f>C8+C10+C12+C15</f>
        <v>2324067</v>
      </c>
      <c r="D17" s="94">
        <f aca="true" t="shared" si="4" ref="D17:K17">D8+D10+D12+D15</f>
        <v>2324067</v>
      </c>
      <c r="E17" s="94">
        <f t="shared" si="4"/>
        <v>2324067</v>
      </c>
      <c r="F17" s="94">
        <f t="shared" si="4"/>
        <v>1334497</v>
      </c>
      <c r="G17" s="94">
        <f t="shared" si="4"/>
        <v>635043</v>
      </c>
      <c r="H17" s="94">
        <f t="shared" si="4"/>
        <v>0</v>
      </c>
      <c r="I17" s="94">
        <f t="shared" si="4"/>
        <v>354527</v>
      </c>
      <c r="J17" s="94">
        <f t="shared" si="4"/>
        <v>0</v>
      </c>
      <c r="K17" s="94">
        <f t="shared" si="4"/>
        <v>0</v>
      </c>
    </row>
    <row r="18" ht="18.75" customHeight="1"/>
    <row r="19" ht="15.75" customHeight="1">
      <c r="F19" s="95"/>
    </row>
    <row r="22" spans="7:8" ht="12.75">
      <c r="G22" s="95"/>
      <c r="H22" s="95"/>
    </row>
  </sheetData>
  <sheetProtection/>
  <mergeCells count="14">
    <mergeCell ref="A17:B17"/>
    <mergeCell ref="A1:K1"/>
    <mergeCell ref="A3:A6"/>
    <mergeCell ref="B3:B6"/>
    <mergeCell ref="C3:C6"/>
    <mergeCell ref="D3:D6"/>
    <mergeCell ref="E3:K3"/>
    <mergeCell ref="E4:E6"/>
    <mergeCell ref="F4:J4"/>
    <mergeCell ref="K4:K6"/>
    <mergeCell ref="F5:G5"/>
    <mergeCell ref="H5:H6"/>
    <mergeCell ref="I5:I6"/>
    <mergeCell ref="J5:J6"/>
  </mergeCells>
  <printOptions horizontalCentered="1"/>
  <pageMargins left="0.5511811023622047" right="0.2755905511811024" top="1.6535433070866143" bottom="0.5905511811023623" header="0.3937007874015748" footer="0.5118110236220472"/>
  <pageSetup horizontalDpi="300" verticalDpi="300" orientation="landscape" paperSize="9" scale="75" r:id="rId1"/>
  <headerFooter alignWithMargins="0">
    <oddHeader xml:space="preserve">&amp;RZałącznik Nr 3
do Uchwały Nr 727/11 
Zarządu  Powiatu 
w Stargardzie Szczecińskim
z dnia 29 września 2011 r.
zastępujący załącznik Nr 6 
do uchwały w sprawie uchwalenia 
budżetu Powiatu na 2011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2011-10-04T12:06:39Z</dcterms:modified>
  <cp:category/>
  <cp:version/>
  <cp:contentType/>
  <cp:contentStatus/>
</cp:coreProperties>
</file>