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" activeTab="3"/>
  </bookViews>
  <sheets>
    <sheet name="Załącznik Nr 1 " sheetId="1" r:id="rId1"/>
    <sheet name="Załącznik Nr 2" sheetId="2" r:id="rId2"/>
    <sheet name="Załącznik Nr 3 Zlecone" sheetId="3" r:id="rId3"/>
    <sheet name="Załącznik Nr4 Poroz. adm. rząd." sheetId="4" r:id="rId4"/>
  </sheets>
  <definedNames>
    <definedName name="_xlnm.Print_Area" localSheetId="0">'Załącznik Nr 1 '!$A$1:$J$60</definedName>
    <definedName name="_xlnm.Print_Area" localSheetId="1">'Załącznik Nr 2'!$A$1:$J$76</definedName>
    <definedName name="_xlnm.Print_Area" localSheetId="2">'Załącznik Nr 3 Zlecone'!$A$1:$L$29</definedName>
    <definedName name="_xlnm.Print_Area" localSheetId="3">'Załącznik Nr4 Poroz. adm. rząd.'!$A$1:$K$12</definedName>
    <definedName name="_xlnm.Print_Titles" localSheetId="0">'Załącznik Nr 1 '!$4:$5</definedName>
    <definedName name="_xlnm.Print_Titles" localSheetId="1">'Załącznik Nr 2'!$4:$5</definedName>
    <definedName name="_xlnm.Print_Titles" localSheetId="2">'Załącznik Nr 3 Zlecone'!$3:$7</definedName>
  </definedNames>
  <calcPr fullCalcOnLoad="1"/>
</workbook>
</file>

<file path=xl/sharedStrings.xml><?xml version="1.0" encoding="utf-8"?>
<sst xmlns="http://schemas.openxmlformats.org/spreadsheetml/2006/main" count="192" uniqueCount="97">
  <si>
    <t>w złotych</t>
  </si>
  <si>
    <t>Dział</t>
  </si>
  <si>
    <t>Rozdział</t>
  </si>
  <si>
    <t>§</t>
  </si>
  <si>
    <t>Wyszczególnienie</t>
  </si>
  <si>
    <t>Dochody</t>
  </si>
  <si>
    <t>Wydatki</t>
  </si>
  <si>
    <t>W tym na zadania zlecone</t>
  </si>
  <si>
    <t>Zwiększenie</t>
  </si>
  <si>
    <t xml:space="preserve">Zmniejszenie </t>
  </si>
  <si>
    <t>Ogółem:</t>
  </si>
  <si>
    <t>WYDATKI - paragrafy</t>
  </si>
  <si>
    <t>RAZEM:</t>
  </si>
  <si>
    <t>per saldo</t>
  </si>
  <si>
    <t>WYDATKI - w grupach</t>
  </si>
  <si>
    <t>wynagrodzenia</t>
  </si>
  <si>
    <t>pochodne od wynagrodzeń</t>
  </si>
  <si>
    <t>razem wynagrodzenia i pochodne</t>
  </si>
  <si>
    <t>pozostałe wydatki związane z realizacją zadań statutowych</t>
  </si>
  <si>
    <t>WYDATKI BIEŻĄCE</t>
  </si>
  <si>
    <t>w tym:</t>
  </si>
  <si>
    <t>dotacje na zadania bieżące</t>
  </si>
  <si>
    <t>wydatki na obsługę długu</t>
  </si>
  <si>
    <t>WYDATKI MAJĄTKOWE</t>
  </si>
  <si>
    <t>świadczenia na rzecz osób fizycznych</t>
  </si>
  <si>
    <t>DOCHODY - paragrafy</t>
  </si>
  <si>
    <t>w tym: bieżące</t>
  </si>
  <si>
    <t>RAZEM DOCHODY</t>
  </si>
  <si>
    <t>RAZEM WYDATKI</t>
  </si>
  <si>
    <t>w tym: na programy finansowane z udziałem środków, o których mowa w art.. 5 ust. 1 pkt 2 i 3, w części związanej z realizacją zadań jednostki samorządu terytorialnego</t>
  </si>
  <si>
    <t>ZMIANA BUDŻETU I UKŁAD  WYKONAWCZY BUDŻETU POWIATU STARGARDZKIEGO NA 2011 ROK ORAZ OSTATECZNE KWOTY DOCHODÓW  I WYDATKÓW</t>
  </si>
  <si>
    <t xml:space="preserve">Dotacje celowe otrzymane z budżetu państwa na zadania bieżące z zakresu administracji rządowej oraz inne zadania zlecone ustawami realizowane przez powiat </t>
  </si>
  <si>
    <t>Dochody i wydatki
budżetu Powiatu Stargardzkiego
związane z realizacją zadań z zakresu administracji rządowej i innych zadań zleconych odrębnymi ustawami
w 2011 roku</t>
  </si>
  <si>
    <t>Rozdział*</t>
  </si>
  <si>
    <t>Dotacje
ogółem</t>
  </si>
  <si>
    <t>Wydatki
ogółem
(5+11)</t>
  </si>
  <si>
    <t>z tego:</t>
  </si>
  <si>
    <t>Wydatki bieżące</t>
  </si>
  <si>
    <t>Wydatki majątkowe</t>
  </si>
  <si>
    <t>Wydatki jednostek budżetowych</t>
  </si>
  <si>
    <t>Świadczenia na rzecz osób fizycznych</t>
  </si>
  <si>
    <t>Wydatki na programy finansowane z udziałem środków, o których mowa w art.. 5 ust. 1 pkt 2 i 3, w części związanej z realizacją zadań jednostki samorządu terytorialnego</t>
  </si>
  <si>
    <t>Wynagrodzenia                     i składki od nich naliczane</t>
  </si>
  <si>
    <t>Pozostałe wydatki związane z realizacją zadań statutowych</t>
  </si>
  <si>
    <t>Dotacje na zadania bieżące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</si>
  <si>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</si>
  <si>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</si>
  <si>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</si>
  <si>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</si>
  <si>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</si>
  <si>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</si>
  <si>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</si>
  <si>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</si>
  <si>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</si>
  <si>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</si>
  <si>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</si>
  <si>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</si>
  <si>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</si>
  <si>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</si>
  <si>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</si>
  <si>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</si>
  <si>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85205</t>
  </si>
  <si>
    <t>853</t>
  </si>
  <si>
    <t>85321</t>
  </si>
  <si>
    <t>Ogółem</t>
  </si>
  <si>
    <t>Wydział Planowania i Rozwoju "N"</t>
  </si>
  <si>
    <t>(Z POPDZIAŁEM NA DYSPONENTÓW)</t>
  </si>
  <si>
    <t>Starostwo Powiatowe</t>
  </si>
  <si>
    <t>Powiatowe Centrum Pomocy Rodzinie</t>
  </si>
  <si>
    <t>(W PEŁNEJ SZCZEGÓŁOWOŚCI KLASYFIKACJI BUDŻETOWEJ)</t>
  </si>
  <si>
    <t>Administracja publiczna</t>
  </si>
  <si>
    <t>Kwalifikacja wojskowa</t>
  </si>
  <si>
    <t>Dotacje celowe otrzymane z budżetu państwa na zadania bieżące realizowane przez powiat na podstawie porozumień z organami administracji rządowej</t>
  </si>
  <si>
    <t>Zakup usług zdrowotnych</t>
  </si>
  <si>
    <t>Pomoc społeczna</t>
  </si>
  <si>
    <t>Powiatowe centra pomocy rodzinie</t>
  </si>
  <si>
    <t>Dotacje celowe otrzymane z budżetu państwa na realizację bieżących zadań własnych powiatu</t>
  </si>
  <si>
    <t>Wynagrodzenia osobowe pracowników</t>
  </si>
  <si>
    <t>Bezpieczeństwo publiczne i ochrona przeciwpożarowa</t>
  </si>
  <si>
    <t>Komendy powiatowe Państwowej Straży Pożarnej</t>
  </si>
  <si>
    <t>Zakup materiałów i wyposażenia</t>
  </si>
  <si>
    <t>Ochrona zdrowia</t>
  </si>
  <si>
    <t>Składki na ubezpieczenie zdrowotne oraz świadczenia dla osób nieobjetych obowiązkiem ubezpieczenia zdrowotnego</t>
  </si>
  <si>
    <t>Składki na ubezpieczenie zdrowotne</t>
  </si>
  <si>
    <t>Wydział Zarządzania Bezpieczeństwem "I"</t>
  </si>
  <si>
    <t>Komenda Powiatowa Państwowej Straży Pożarnej</t>
  </si>
  <si>
    <t>Powiatowy Urząd Pracy</t>
  </si>
  <si>
    <t>Dotacje celowe otrzymane z budżetu państwa na inwestycje i zakupy inwestycyjne z zakresu administracji rządowej oraz inne zadania zlecone ustawami realizowane przez powiat</t>
  </si>
  <si>
    <t>Wydatki na zakupy inwestcyjne</t>
  </si>
  <si>
    <t>majątkowe</t>
  </si>
  <si>
    <t>bieżące</t>
  </si>
  <si>
    <t>Dochody i wydatki
budżetu Powiatu Stargardzkiego 
związane z realizacją zadań z zakresu administracji rządowej wykonywanych na podstawie porozumień z organami administracji rządowej w 2011 roku</t>
  </si>
  <si>
    <t>Wydatki
ogółem
(5+10)</t>
  </si>
  <si>
    <t>Wydatki na programy finansowane z udziałem środków pochodzących z budżetu Unii Europejskiej oraz niepodlegających zwrotowi środków  z pomocy udzielonej przez państwa</t>
  </si>
  <si>
    <t>Wynagrodzenia                       i składki od nich naliczane</t>
  </si>
  <si>
    <t>Na zakup motopompy pożarniczej oraz namiotu do dekontaminacji wstępnej zgodnie z zarządzeniem Wojewody Zachodniopomorskiego 692/2011 z dnia 31 października 2011r</t>
  </si>
  <si>
    <t>Składki na ubezpieczenie zdrowotne oraz świadczenia dla osób nieobjętych obowiązkiem ubezpieczenia zdrowotnego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</si>
</sst>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1"/>
      <color indexed="8"/>
      <name val="Arial"/>
      <family val="2"/>
    </font>
    <font>
      <i/>
      <u val="single"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8"/>
      <name val="Arial"/>
      <family val="2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9"/>
      <name val="Arial CE"/>
      <family val="2"/>
    </font>
    <font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162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5" fillId="6" borderId="10" xfId="0" applyFont="1" applyFill="1" applyBorder="1" applyAlignment="1">
      <alignment/>
    </xf>
    <xf numFmtId="0" fontId="5" fillId="6" borderId="10" xfId="0" applyFont="1" applyFill="1" applyBorder="1" applyAlignment="1">
      <alignment vertical="center"/>
    </xf>
    <xf numFmtId="0" fontId="4" fillId="6" borderId="1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 horizontal="right"/>
    </xf>
    <xf numFmtId="0" fontId="68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69" fillId="0" borderId="0" xfId="0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6" borderId="10" xfId="0" applyFont="1" applyFill="1" applyBorder="1" applyAlignment="1">
      <alignment horizontal="center" vertical="center"/>
    </xf>
    <xf numFmtId="0" fontId="8" fillId="0" borderId="0" xfId="99">
      <alignment/>
      <protection/>
    </xf>
    <xf numFmtId="0" fontId="8" fillId="0" borderId="0" xfId="99" applyAlignment="1">
      <alignment vertical="center"/>
      <protection/>
    </xf>
    <xf numFmtId="0" fontId="16" fillId="0" borderId="0" xfId="99" applyFont="1" applyBorder="1" applyAlignment="1">
      <alignment horizontal="center" vertical="center" wrapText="1"/>
      <protection/>
    </xf>
    <xf numFmtId="0" fontId="17" fillId="0" borderId="0" xfId="99" applyFont="1" applyAlignment="1">
      <alignment horizontal="right"/>
      <protection/>
    </xf>
    <xf numFmtId="0" fontId="8" fillId="0" borderId="0" xfId="99" applyAlignment="1">
      <alignment horizontal="center" vertical="center"/>
      <protection/>
    </xf>
    <xf numFmtId="0" fontId="10" fillId="34" borderId="11" xfId="99" applyFont="1" applyFill="1" applyBorder="1" applyAlignment="1">
      <alignment horizontal="center" vertical="center" wrapText="1"/>
      <protection/>
    </xf>
    <xf numFmtId="0" fontId="19" fillId="0" borderId="12" xfId="99" applyFont="1" applyBorder="1" applyAlignment="1">
      <alignment horizontal="center" vertical="center"/>
      <protection/>
    </xf>
    <xf numFmtId="0" fontId="19" fillId="0" borderId="0" xfId="99" applyFont="1">
      <alignment/>
      <protection/>
    </xf>
    <xf numFmtId="49" fontId="20" fillId="10" borderId="10" xfId="99" applyNumberFormat="1" applyFont="1" applyFill="1" applyBorder="1" applyAlignment="1">
      <alignment horizontal="center" vertical="center"/>
      <protection/>
    </xf>
    <xf numFmtId="3" fontId="20" fillId="10" borderId="10" xfId="99" applyNumberFormat="1" applyFont="1" applyFill="1" applyBorder="1" applyAlignment="1">
      <alignment horizontal="right" vertical="center"/>
      <protection/>
    </xf>
    <xf numFmtId="49" fontId="21" fillId="0" borderId="10" xfId="99" applyNumberFormat="1" applyFont="1" applyBorder="1" applyAlignment="1">
      <alignment horizontal="center" vertical="center"/>
      <protection/>
    </xf>
    <xf numFmtId="3" fontId="21" fillId="33" borderId="10" xfId="99" applyNumberFormat="1" applyFont="1" applyFill="1" applyBorder="1" applyAlignment="1">
      <alignment horizontal="right" vertical="center"/>
      <protection/>
    </xf>
    <xf numFmtId="3" fontId="21" fillId="0" borderId="10" xfId="99" applyNumberFormat="1" applyFont="1" applyBorder="1" applyAlignment="1">
      <alignment horizontal="right" vertical="center"/>
      <protection/>
    </xf>
    <xf numFmtId="49" fontId="21" fillId="0" borderId="10" xfId="99" applyNumberFormat="1" applyFont="1" applyBorder="1" applyAlignment="1">
      <alignment vertical="center"/>
      <protection/>
    </xf>
    <xf numFmtId="49" fontId="20" fillId="10" borderId="10" xfId="99" applyNumberFormat="1" applyFont="1" applyFill="1" applyBorder="1" applyAlignment="1">
      <alignment vertical="center"/>
      <protection/>
    </xf>
    <xf numFmtId="3" fontId="20" fillId="35" borderId="10" xfId="99" applyNumberFormat="1" applyFont="1" applyFill="1" applyBorder="1" applyAlignment="1">
      <alignment horizontal="right" vertical="center"/>
      <protection/>
    </xf>
    <xf numFmtId="49" fontId="23" fillId="0" borderId="10" xfId="150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66" fillId="0" borderId="1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3" fontId="11" fillId="0" borderId="0" xfId="0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/>
    </xf>
    <xf numFmtId="0" fontId="0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3" fontId="4" fillId="6" borderId="10" xfId="0" applyNumberFormat="1" applyFont="1" applyFill="1" applyBorder="1" applyAlignment="1">
      <alignment vertical="center"/>
    </xf>
    <xf numFmtId="3" fontId="5" fillId="4" borderId="10" xfId="0" applyNumberFormat="1" applyFont="1" applyFill="1" applyBorder="1" applyAlignment="1">
      <alignment vertical="center"/>
    </xf>
    <xf numFmtId="49" fontId="24" fillId="36" borderId="10" xfId="150" applyNumberFormat="1" applyFont="1" applyFill="1" applyBorder="1" applyAlignment="1">
      <alignment horizontal="left" vertical="center" wrapText="1"/>
      <protection/>
    </xf>
    <xf numFmtId="0" fontId="13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0" fillId="34" borderId="12" xfId="99" applyFont="1" applyFill="1" applyBorder="1" applyAlignment="1">
      <alignment horizontal="center" vertical="center" wrapText="1"/>
      <protection/>
    </xf>
    <xf numFmtId="0" fontId="10" fillId="34" borderId="10" xfId="99" applyFont="1" applyFill="1" applyBorder="1" applyAlignment="1">
      <alignment horizontal="center" vertical="center" wrapText="1"/>
      <protection/>
    </xf>
    <xf numFmtId="3" fontId="4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4" fillId="10" borderId="10" xfId="0" applyFont="1" applyFill="1" applyBorder="1" applyAlignment="1">
      <alignment horizontal="center" vertical="center"/>
    </xf>
    <xf numFmtId="49" fontId="22" fillId="10" borderId="10" xfId="150" applyNumberFormat="1" applyFont="1" applyFill="1" applyBorder="1" applyAlignment="1">
      <alignment horizontal="left" vertical="center" wrapText="1"/>
      <protection/>
    </xf>
    <xf numFmtId="3" fontId="4" fillId="1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0" fontId="10" fillId="34" borderId="10" xfId="99" applyFont="1" applyFill="1" applyBorder="1" applyAlignment="1">
      <alignment horizontal="center" vertical="center" wrapText="1"/>
      <protection/>
    </xf>
    <xf numFmtId="0" fontId="25" fillId="0" borderId="12" xfId="99" applyFont="1" applyBorder="1" applyAlignment="1">
      <alignment horizontal="center" vertical="center"/>
      <protection/>
    </xf>
    <xf numFmtId="0" fontId="16" fillId="0" borderId="13" xfId="99" applyFont="1" applyBorder="1" applyAlignment="1">
      <alignment horizontal="center" vertical="center"/>
      <protection/>
    </xf>
    <xf numFmtId="3" fontId="16" fillId="0" borderId="13" xfId="99" applyNumberFormat="1" applyFont="1" applyBorder="1" applyAlignment="1">
      <alignment horizontal="center" vertical="center"/>
      <protection/>
    </xf>
    <xf numFmtId="0" fontId="26" fillId="0" borderId="13" xfId="99" applyFont="1" applyBorder="1" applyAlignment="1">
      <alignment horizontal="center" vertical="center"/>
      <protection/>
    </xf>
    <xf numFmtId="3" fontId="26" fillId="0" borderId="13" xfId="99" applyNumberFormat="1" applyFont="1" applyBorder="1" applyAlignment="1">
      <alignment horizontal="center" vertical="center"/>
      <protection/>
    </xf>
    <xf numFmtId="3" fontId="16" fillId="35" borderId="10" xfId="99" applyNumberFormat="1" applyFont="1" applyFill="1" applyBorder="1" applyAlignment="1">
      <alignment horizontal="center" vertical="center"/>
      <protection/>
    </xf>
    <xf numFmtId="3" fontId="5" fillId="33" borderId="14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9" fontId="23" fillId="0" borderId="15" xfId="150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70" fillId="0" borderId="10" xfId="0" applyNumberFormat="1" applyFont="1" applyBorder="1" applyAlignment="1">
      <alignment horizontal="center"/>
    </xf>
    <xf numFmtId="0" fontId="70" fillId="0" borderId="10" xfId="0" applyFont="1" applyBorder="1" applyAlignment="1">
      <alignment horizontal="center"/>
    </xf>
    <xf numFmtId="0" fontId="4" fillId="0" borderId="16" xfId="87" applyFont="1" applyBorder="1" applyAlignment="1">
      <alignment horizontal="center" vertical="center" wrapText="1"/>
      <protection/>
    </xf>
    <xf numFmtId="0" fontId="4" fillId="0" borderId="17" xfId="87" applyFont="1" applyBorder="1" applyAlignment="1">
      <alignment horizontal="center" vertical="center" wrapText="1"/>
      <protection/>
    </xf>
    <xf numFmtId="0" fontId="4" fillId="0" borderId="14" xfId="87" applyFont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6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20" fillId="10" borderId="16" xfId="99" applyNumberFormat="1" applyFont="1" applyFill="1" applyBorder="1" applyAlignment="1">
      <alignment horizontal="right" vertical="center"/>
      <protection/>
    </xf>
    <xf numFmtId="3" fontId="20" fillId="10" borderId="14" xfId="99" applyNumberFormat="1" applyFont="1" applyFill="1" applyBorder="1" applyAlignment="1">
      <alignment horizontal="right" vertical="center"/>
      <protection/>
    </xf>
    <xf numFmtId="3" fontId="21" fillId="0" borderId="16" xfId="99" applyNumberFormat="1" applyFont="1" applyBorder="1" applyAlignment="1">
      <alignment horizontal="right" vertical="center"/>
      <protection/>
    </xf>
    <xf numFmtId="3" fontId="21" fillId="0" borderId="14" xfId="99" applyNumberFormat="1" applyFont="1" applyBorder="1" applyAlignment="1">
      <alignment horizontal="right" vertical="center"/>
      <protection/>
    </xf>
    <xf numFmtId="0" fontId="20" fillId="35" borderId="16" xfId="99" applyFont="1" applyFill="1" applyBorder="1" applyAlignment="1">
      <alignment horizontal="center" vertical="center"/>
      <protection/>
    </xf>
    <xf numFmtId="0" fontId="20" fillId="35" borderId="17" xfId="99" applyFont="1" applyFill="1" applyBorder="1" applyAlignment="1">
      <alignment horizontal="center" vertical="center"/>
      <protection/>
    </xf>
    <xf numFmtId="3" fontId="20" fillId="35" borderId="16" xfId="99" applyNumberFormat="1" applyFont="1" applyFill="1" applyBorder="1" applyAlignment="1">
      <alignment horizontal="right" vertical="center"/>
      <protection/>
    </xf>
    <xf numFmtId="3" fontId="20" fillId="35" borderId="14" xfId="99" applyNumberFormat="1" applyFont="1" applyFill="1" applyBorder="1" applyAlignment="1">
      <alignment horizontal="right" vertical="center"/>
      <protection/>
    </xf>
    <xf numFmtId="0" fontId="10" fillId="34" borderId="15" xfId="99" applyFont="1" applyFill="1" applyBorder="1" applyAlignment="1">
      <alignment horizontal="center" vertical="center" wrapText="1"/>
      <protection/>
    </xf>
    <xf numFmtId="0" fontId="10" fillId="34" borderId="12" xfId="99" applyFont="1" applyFill="1" applyBorder="1" applyAlignment="1">
      <alignment horizontal="center" vertical="center" wrapText="1"/>
      <protection/>
    </xf>
    <xf numFmtId="0" fontId="18" fillId="34" borderId="21" xfId="99" applyFont="1" applyFill="1" applyBorder="1" applyAlignment="1">
      <alignment horizontal="center" vertical="center" wrapText="1"/>
      <protection/>
    </xf>
    <xf numFmtId="0" fontId="18" fillId="34" borderId="11" xfId="99" applyFont="1" applyFill="1" applyBorder="1" applyAlignment="1">
      <alignment horizontal="center" vertical="center" wrapText="1"/>
      <protection/>
    </xf>
    <xf numFmtId="0" fontId="18" fillId="34" borderId="18" xfId="99" applyFont="1" applyFill="1" applyBorder="1" applyAlignment="1">
      <alignment horizontal="center" vertical="center" wrapText="1"/>
      <protection/>
    </xf>
    <xf numFmtId="0" fontId="18" fillId="34" borderId="20" xfId="99" applyFont="1" applyFill="1" applyBorder="1" applyAlignment="1">
      <alignment horizontal="center" vertical="center" wrapText="1"/>
      <protection/>
    </xf>
    <xf numFmtId="0" fontId="19" fillId="0" borderId="16" xfId="99" applyFont="1" applyBorder="1" applyAlignment="1">
      <alignment horizontal="center" vertical="center"/>
      <protection/>
    </xf>
    <xf numFmtId="0" fontId="19" fillId="0" borderId="14" xfId="99" applyFont="1" applyBorder="1" applyAlignment="1">
      <alignment horizontal="center" vertical="center"/>
      <protection/>
    </xf>
    <xf numFmtId="0" fontId="15" fillId="4" borderId="16" xfId="99" applyFont="1" applyFill="1" applyBorder="1" applyAlignment="1">
      <alignment horizontal="center" vertical="center" wrapText="1"/>
      <protection/>
    </xf>
    <xf numFmtId="0" fontId="15" fillId="4" borderId="17" xfId="99" applyFont="1" applyFill="1" applyBorder="1" applyAlignment="1">
      <alignment horizontal="center" vertical="center" wrapText="1"/>
      <protection/>
    </xf>
    <xf numFmtId="0" fontId="15" fillId="4" borderId="14" xfId="99" applyFont="1" applyFill="1" applyBorder="1" applyAlignment="1">
      <alignment horizontal="center" vertical="center" wrapText="1"/>
      <protection/>
    </xf>
    <xf numFmtId="0" fontId="15" fillId="34" borderId="10" xfId="99" applyFont="1" applyFill="1" applyBorder="1" applyAlignment="1">
      <alignment horizontal="center" vertical="center"/>
      <protection/>
    </xf>
    <xf numFmtId="0" fontId="15" fillId="34" borderId="10" xfId="99" applyFont="1" applyFill="1" applyBorder="1" applyAlignment="1">
      <alignment horizontal="center" vertical="center" wrapText="1"/>
      <protection/>
    </xf>
    <xf numFmtId="0" fontId="10" fillId="34" borderId="10" xfId="99" applyFont="1" applyFill="1" applyBorder="1" applyAlignment="1">
      <alignment horizontal="center" vertical="center" wrapText="1"/>
      <protection/>
    </xf>
    <xf numFmtId="0" fontId="10" fillId="34" borderId="16" xfId="99" applyFont="1" applyFill="1" applyBorder="1" applyAlignment="1">
      <alignment horizontal="center" vertical="center" wrapText="1"/>
      <protection/>
    </xf>
    <xf numFmtId="0" fontId="10" fillId="34" borderId="14" xfId="99" applyFont="1" applyFill="1" applyBorder="1" applyAlignment="1">
      <alignment horizontal="center" vertical="center" wrapText="1"/>
      <protection/>
    </xf>
    <xf numFmtId="0" fontId="16" fillId="35" borderId="16" xfId="99" applyFont="1" applyFill="1" applyBorder="1" applyAlignment="1">
      <alignment horizontal="center" vertical="center"/>
      <protection/>
    </xf>
    <xf numFmtId="0" fontId="16" fillId="35" borderId="17" xfId="99" applyFont="1" applyFill="1" applyBorder="1" applyAlignment="1">
      <alignment horizontal="center" vertical="center"/>
      <protection/>
    </xf>
    <xf numFmtId="0" fontId="20" fillId="4" borderId="16" xfId="99" applyFont="1" applyFill="1" applyBorder="1" applyAlignment="1">
      <alignment horizontal="center" vertical="center" wrapText="1"/>
      <protection/>
    </xf>
    <xf numFmtId="0" fontId="20" fillId="4" borderId="17" xfId="99" applyFont="1" applyFill="1" applyBorder="1" applyAlignment="1">
      <alignment horizontal="center" vertical="center" wrapText="1"/>
      <protection/>
    </xf>
    <xf numFmtId="0" fontId="20" fillId="4" borderId="14" xfId="99" applyFont="1" applyFill="1" applyBorder="1" applyAlignment="1">
      <alignment horizontal="center" vertical="center" wrapText="1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ormalny 10" xfId="74"/>
    <cellStyle name="Normalny 10 2" xfId="75"/>
    <cellStyle name="Normalny 11" xfId="76"/>
    <cellStyle name="Normalny 12" xfId="77"/>
    <cellStyle name="Normalny 13" xfId="78"/>
    <cellStyle name="Normalny 14" xfId="79"/>
    <cellStyle name="Normalny 15" xfId="80"/>
    <cellStyle name="Normalny 16" xfId="81"/>
    <cellStyle name="Normalny 16 2" xfId="82"/>
    <cellStyle name="Normalny 17" xfId="83"/>
    <cellStyle name="Normalny 18" xfId="84"/>
    <cellStyle name="Normalny 18 2" xfId="85"/>
    <cellStyle name="Normalny 19" xfId="86"/>
    <cellStyle name="Normalny 2" xfId="87"/>
    <cellStyle name="Normalny 2 10" xfId="88"/>
    <cellStyle name="Normalny 2 11" xfId="89"/>
    <cellStyle name="Normalny 2 12" xfId="90"/>
    <cellStyle name="Normalny 2 13" xfId="91"/>
    <cellStyle name="Normalny 2 14" xfId="92"/>
    <cellStyle name="Normalny 2 15" xfId="93"/>
    <cellStyle name="Normalny 2 16" xfId="94"/>
    <cellStyle name="Normalny 2 17" xfId="95"/>
    <cellStyle name="Normalny 2 18" xfId="96"/>
    <cellStyle name="Normalny 2 19" xfId="97"/>
    <cellStyle name="Normalny 2 2" xfId="98"/>
    <cellStyle name="Normalny 2 2 10" xfId="99"/>
    <cellStyle name="Normalny 2 2 11" xfId="100"/>
    <cellStyle name="Normalny 2 2 12" xfId="101"/>
    <cellStyle name="Normalny 2 2 13" xfId="102"/>
    <cellStyle name="Normalny 2 2 14" xfId="103"/>
    <cellStyle name="Normalny 2 2 15" xfId="104"/>
    <cellStyle name="Normalny 2 2 16" xfId="105"/>
    <cellStyle name="Normalny 2 2 17" xfId="106"/>
    <cellStyle name="Normalny 2 2 18" xfId="107"/>
    <cellStyle name="Normalny 2 2 19" xfId="108"/>
    <cellStyle name="Normalny 2 2 2" xfId="109"/>
    <cellStyle name="Normalny 2 2 20" xfId="110"/>
    <cellStyle name="Normalny 2 2 3" xfId="111"/>
    <cellStyle name="Normalny 2 2 4" xfId="112"/>
    <cellStyle name="Normalny 2 2 5" xfId="113"/>
    <cellStyle name="Normalny 2 2 6" xfId="114"/>
    <cellStyle name="Normalny 2 2 7" xfId="115"/>
    <cellStyle name="Normalny 2 2 8" xfId="116"/>
    <cellStyle name="Normalny 2 2 9" xfId="117"/>
    <cellStyle name="Normalny 2 2_układ wykonawczy 1495" xfId="118"/>
    <cellStyle name="Normalny 2 20" xfId="119"/>
    <cellStyle name="Normalny 2 21" xfId="120"/>
    <cellStyle name="Normalny 2 22" xfId="121"/>
    <cellStyle name="Normalny 2 23" xfId="122"/>
    <cellStyle name="Normalny 2 24" xfId="123"/>
    <cellStyle name="Normalny 2 3" xfId="124"/>
    <cellStyle name="Normalny 2 4" xfId="125"/>
    <cellStyle name="Normalny 2 5" xfId="126"/>
    <cellStyle name="Normalny 2 6" xfId="127"/>
    <cellStyle name="Normalny 2 7" xfId="128"/>
    <cellStyle name="Normalny 2 8" xfId="129"/>
    <cellStyle name="Normalny 2 9" xfId="130"/>
    <cellStyle name="Normalny 2_BIP roczny" xfId="131"/>
    <cellStyle name="Normalny 20" xfId="132"/>
    <cellStyle name="Normalny 20 2" xfId="133"/>
    <cellStyle name="Normalny 20 2 2" xfId="134"/>
    <cellStyle name="Normalny 20 3" xfId="135"/>
    <cellStyle name="Normalny 20 3 2" xfId="136"/>
    <cellStyle name="Normalny 20 3 3" xfId="137"/>
    <cellStyle name="Normalny 20 3 3 2" xfId="138"/>
    <cellStyle name="Normalny 21" xfId="139"/>
    <cellStyle name="Normalny 22" xfId="140"/>
    <cellStyle name="Normalny 23" xfId="141"/>
    <cellStyle name="Normalny 3" xfId="142"/>
    <cellStyle name="Normalny 4" xfId="143"/>
    <cellStyle name="Normalny 5" xfId="144"/>
    <cellStyle name="Normalny 5 2" xfId="145"/>
    <cellStyle name="Normalny 6" xfId="146"/>
    <cellStyle name="Normalny 7" xfId="147"/>
    <cellStyle name="Normalny 8" xfId="148"/>
    <cellStyle name="Normalny 9" xfId="149"/>
    <cellStyle name="Normalny_UKŁ WYK. 2006.xls Z DN. 18.01.06 2" xfId="150"/>
    <cellStyle name="Obliczenia" xfId="151"/>
    <cellStyle name="Followed Hyperlink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90" zoomScaleNormal="90" workbookViewId="0" topLeftCell="A36">
      <selection activeCell="F13" sqref="F13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28125" style="0" customWidth="1"/>
    <col min="10" max="10" width="15.421875" style="0" customWidth="1"/>
  </cols>
  <sheetData>
    <row r="1" spans="1:10" ht="29.25" customHeight="1">
      <c r="A1" s="99" t="s">
        <v>30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6.5" customHeight="1">
      <c r="A2" s="102" t="s">
        <v>69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105" t="s">
        <v>1</v>
      </c>
      <c r="B4" s="105" t="s">
        <v>2</v>
      </c>
      <c r="C4" s="106" t="s">
        <v>3</v>
      </c>
      <c r="D4" s="106" t="s">
        <v>4</v>
      </c>
      <c r="E4" s="89" t="s">
        <v>5</v>
      </c>
      <c r="F4" s="89"/>
      <c r="G4" s="89" t="s">
        <v>6</v>
      </c>
      <c r="H4" s="89"/>
      <c r="I4" s="89" t="s">
        <v>7</v>
      </c>
      <c r="J4" s="89"/>
    </row>
    <row r="5" spans="1:11" ht="21.75" customHeight="1">
      <c r="A5" s="105"/>
      <c r="B5" s="105"/>
      <c r="C5" s="106"/>
      <c r="D5" s="106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0" ht="26.25" customHeight="1">
      <c r="A6" s="73">
        <v>750</v>
      </c>
      <c r="B6" s="73"/>
      <c r="C6" s="73"/>
      <c r="D6" s="74" t="s">
        <v>70</v>
      </c>
      <c r="E6" s="75">
        <f aca="true" t="shared" si="0" ref="E6:J6">E7</f>
        <v>0</v>
      </c>
      <c r="F6" s="75">
        <f t="shared" si="0"/>
        <v>2215</v>
      </c>
      <c r="G6" s="75">
        <f t="shared" si="0"/>
        <v>0</v>
      </c>
      <c r="H6" s="75">
        <f t="shared" si="0"/>
        <v>2215</v>
      </c>
      <c r="I6" s="75">
        <f t="shared" si="0"/>
        <v>0</v>
      </c>
      <c r="J6" s="75">
        <f t="shared" si="0"/>
        <v>0</v>
      </c>
    </row>
    <row r="7" spans="1:10" ht="24" customHeight="1">
      <c r="A7" s="17"/>
      <c r="B7" s="17">
        <v>75045</v>
      </c>
      <c r="C7" s="17"/>
      <c r="D7" s="65" t="s">
        <v>71</v>
      </c>
      <c r="E7" s="19">
        <f aca="true" t="shared" si="1" ref="E7:J7">E8+E9</f>
        <v>0</v>
      </c>
      <c r="F7" s="19">
        <f t="shared" si="1"/>
        <v>2215</v>
      </c>
      <c r="G7" s="19">
        <f t="shared" si="1"/>
        <v>0</v>
      </c>
      <c r="H7" s="19">
        <f t="shared" si="1"/>
        <v>2215</v>
      </c>
      <c r="I7" s="19">
        <f t="shared" si="1"/>
        <v>0</v>
      </c>
      <c r="J7" s="19">
        <f t="shared" si="1"/>
        <v>0</v>
      </c>
    </row>
    <row r="8" spans="1:10" ht="64.5" customHeight="1">
      <c r="A8" s="17"/>
      <c r="B8" s="17"/>
      <c r="C8" s="18">
        <v>2120</v>
      </c>
      <c r="D8" s="53" t="s">
        <v>72</v>
      </c>
      <c r="E8" s="20">
        <v>0</v>
      </c>
      <c r="F8" s="20">
        <v>2215</v>
      </c>
      <c r="G8" s="20">
        <v>0</v>
      </c>
      <c r="H8" s="20">
        <v>0</v>
      </c>
      <c r="I8" s="20">
        <v>0</v>
      </c>
      <c r="J8" s="20">
        <v>0</v>
      </c>
    </row>
    <row r="9" spans="1:10" ht="25.5" customHeight="1">
      <c r="A9" s="17"/>
      <c r="B9" s="17"/>
      <c r="C9" s="18">
        <v>4280</v>
      </c>
      <c r="D9" s="53" t="s">
        <v>73</v>
      </c>
      <c r="E9" s="20">
        <v>0</v>
      </c>
      <c r="F9" s="20">
        <v>0</v>
      </c>
      <c r="G9" s="20">
        <v>0</v>
      </c>
      <c r="H9" s="20">
        <v>2215</v>
      </c>
      <c r="I9" s="20">
        <v>0</v>
      </c>
      <c r="J9" s="20">
        <v>0</v>
      </c>
    </row>
    <row r="10" spans="1:10" ht="34.5" customHeight="1">
      <c r="A10" s="73">
        <v>754</v>
      </c>
      <c r="B10" s="73"/>
      <c r="C10" s="73"/>
      <c r="D10" s="74" t="s">
        <v>78</v>
      </c>
      <c r="E10" s="75">
        <f aca="true" t="shared" si="2" ref="E10:J10">E11</f>
        <v>110871</v>
      </c>
      <c r="F10" s="75">
        <f t="shared" si="2"/>
        <v>47000</v>
      </c>
      <c r="G10" s="75">
        <f t="shared" si="2"/>
        <v>110871</v>
      </c>
      <c r="H10" s="75">
        <f t="shared" si="2"/>
        <v>47000</v>
      </c>
      <c r="I10" s="75">
        <f t="shared" si="2"/>
        <v>110871</v>
      </c>
      <c r="J10" s="75">
        <f t="shared" si="2"/>
        <v>47000</v>
      </c>
    </row>
    <row r="11" spans="1:10" ht="33.75" customHeight="1">
      <c r="A11" s="17"/>
      <c r="B11" s="17">
        <v>75411</v>
      </c>
      <c r="C11" s="17"/>
      <c r="D11" s="65" t="s">
        <v>79</v>
      </c>
      <c r="E11" s="19">
        <f aca="true" t="shared" si="3" ref="E11:J11">E12+E13+E14+E15</f>
        <v>110871</v>
      </c>
      <c r="F11" s="19">
        <f t="shared" si="3"/>
        <v>47000</v>
      </c>
      <c r="G11" s="19">
        <f t="shared" si="3"/>
        <v>110871</v>
      </c>
      <c r="H11" s="19">
        <f t="shared" si="3"/>
        <v>47000</v>
      </c>
      <c r="I11" s="19">
        <f t="shared" si="3"/>
        <v>110871</v>
      </c>
      <c r="J11" s="19">
        <f t="shared" si="3"/>
        <v>47000</v>
      </c>
    </row>
    <row r="12" spans="1:10" ht="65.25" customHeight="1">
      <c r="A12" s="17"/>
      <c r="B12" s="17"/>
      <c r="C12" s="18">
        <v>2110</v>
      </c>
      <c r="D12" s="53" t="s">
        <v>31</v>
      </c>
      <c r="E12" s="20">
        <v>63871</v>
      </c>
      <c r="F12" s="20">
        <v>47000</v>
      </c>
      <c r="G12" s="20">
        <v>0</v>
      </c>
      <c r="H12" s="20">
        <v>0</v>
      </c>
      <c r="I12" s="20">
        <v>0</v>
      </c>
      <c r="J12" s="20">
        <v>0</v>
      </c>
    </row>
    <row r="13" spans="1:10" ht="65.25" customHeight="1">
      <c r="A13" s="17"/>
      <c r="B13" s="17"/>
      <c r="C13" s="18">
        <v>6410</v>
      </c>
      <c r="D13" s="53" t="s">
        <v>87</v>
      </c>
      <c r="E13" s="20">
        <v>47000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</row>
    <row r="14" spans="1:10" ht="27.75" customHeight="1">
      <c r="A14" s="17"/>
      <c r="B14" s="17"/>
      <c r="C14" s="18">
        <v>4210</v>
      </c>
      <c r="D14" s="53" t="s">
        <v>80</v>
      </c>
      <c r="E14" s="20">
        <v>0</v>
      </c>
      <c r="F14" s="20">
        <v>0</v>
      </c>
      <c r="G14" s="20">
        <v>63871</v>
      </c>
      <c r="H14" s="20">
        <v>47000</v>
      </c>
      <c r="I14" s="20">
        <v>63871</v>
      </c>
      <c r="J14" s="20">
        <v>47000</v>
      </c>
    </row>
    <row r="15" spans="1:10" ht="27.75" customHeight="1">
      <c r="A15" s="17"/>
      <c r="B15" s="17"/>
      <c r="C15" s="18">
        <v>6060</v>
      </c>
      <c r="D15" s="53" t="s">
        <v>88</v>
      </c>
      <c r="E15" s="20">
        <v>0</v>
      </c>
      <c r="F15" s="20">
        <v>0</v>
      </c>
      <c r="G15" s="20">
        <v>47000</v>
      </c>
      <c r="H15" s="20">
        <v>0</v>
      </c>
      <c r="I15" s="20">
        <v>47000</v>
      </c>
      <c r="J15" s="20">
        <v>0</v>
      </c>
    </row>
    <row r="16" spans="1:10" ht="29.25" customHeight="1">
      <c r="A16" s="73">
        <v>851</v>
      </c>
      <c r="B16" s="73"/>
      <c r="C16" s="73"/>
      <c r="D16" s="74" t="s">
        <v>81</v>
      </c>
      <c r="E16" s="75">
        <f aca="true" t="shared" si="4" ref="E16:J16">E17</f>
        <v>65247</v>
      </c>
      <c r="F16" s="75">
        <f t="shared" si="4"/>
        <v>0</v>
      </c>
      <c r="G16" s="75">
        <f t="shared" si="4"/>
        <v>65247</v>
      </c>
      <c r="H16" s="75">
        <f t="shared" si="4"/>
        <v>0</v>
      </c>
      <c r="I16" s="75">
        <f t="shared" si="4"/>
        <v>65247</v>
      </c>
      <c r="J16" s="75">
        <f t="shared" si="4"/>
        <v>0</v>
      </c>
    </row>
    <row r="17" spans="1:10" ht="56.25" customHeight="1">
      <c r="A17" s="17"/>
      <c r="B17" s="17">
        <v>85156</v>
      </c>
      <c r="C17" s="17"/>
      <c r="D17" s="65" t="s">
        <v>96</v>
      </c>
      <c r="E17" s="19">
        <f aca="true" t="shared" si="5" ref="E17:J17">E18+E19</f>
        <v>65247</v>
      </c>
      <c r="F17" s="19">
        <f t="shared" si="5"/>
        <v>0</v>
      </c>
      <c r="G17" s="19">
        <f t="shared" si="5"/>
        <v>65247</v>
      </c>
      <c r="H17" s="19">
        <f t="shared" si="5"/>
        <v>0</v>
      </c>
      <c r="I17" s="19">
        <f t="shared" si="5"/>
        <v>65247</v>
      </c>
      <c r="J17" s="19">
        <f t="shared" si="5"/>
        <v>0</v>
      </c>
    </row>
    <row r="18" spans="1:10" ht="65.25" customHeight="1">
      <c r="A18" s="17"/>
      <c r="B18" s="17"/>
      <c r="C18" s="18">
        <v>2110</v>
      </c>
      <c r="D18" s="53" t="s">
        <v>31</v>
      </c>
      <c r="E18" s="20">
        <v>65247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</row>
    <row r="19" spans="1:10" ht="27.75" customHeight="1">
      <c r="A19" s="17"/>
      <c r="B19" s="17"/>
      <c r="C19" s="18">
        <v>4130</v>
      </c>
      <c r="D19" s="53" t="s">
        <v>83</v>
      </c>
      <c r="E19" s="20">
        <v>0</v>
      </c>
      <c r="F19" s="20">
        <v>0</v>
      </c>
      <c r="G19" s="20">
        <v>65247</v>
      </c>
      <c r="H19" s="20">
        <v>0</v>
      </c>
      <c r="I19" s="20">
        <v>65247</v>
      </c>
      <c r="J19" s="20">
        <v>0</v>
      </c>
    </row>
    <row r="20" spans="1:10" ht="25.5" customHeight="1">
      <c r="A20" s="73">
        <v>852</v>
      </c>
      <c r="B20" s="73"/>
      <c r="C20" s="73"/>
      <c r="D20" s="74" t="s">
        <v>74</v>
      </c>
      <c r="E20" s="75">
        <f aca="true" t="shared" si="6" ref="E20:J20">E21</f>
        <v>10570</v>
      </c>
      <c r="F20" s="75">
        <f t="shared" si="6"/>
        <v>0</v>
      </c>
      <c r="G20" s="75">
        <f t="shared" si="6"/>
        <v>10570</v>
      </c>
      <c r="H20" s="75">
        <f t="shared" si="6"/>
        <v>0</v>
      </c>
      <c r="I20" s="75">
        <f t="shared" si="6"/>
        <v>0</v>
      </c>
      <c r="J20" s="75">
        <f t="shared" si="6"/>
        <v>0</v>
      </c>
    </row>
    <row r="21" spans="1:10" ht="28.5" customHeight="1">
      <c r="A21" s="17"/>
      <c r="B21" s="17">
        <v>85218</v>
      </c>
      <c r="C21" s="17"/>
      <c r="D21" s="65" t="s">
        <v>75</v>
      </c>
      <c r="E21" s="19">
        <f aca="true" t="shared" si="7" ref="E21:J21">E22+E23</f>
        <v>10570</v>
      </c>
      <c r="F21" s="19">
        <f t="shared" si="7"/>
        <v>0</v>
      </c>
      <c r="G21" s="19">
        <f t="shared" si="7"/>
        <v>10570</v>
      </c>
      <c r="H21" s="19">
        <f t="shared" si="7"/>
        <v>0</v>
      </c>
      <c r="I21" s="19">
        <f t="shared" si="7"/>
        <v>0</v>
      </c>
      <c r="J21" s="19">
        <f t="shared" si="7"/>
        <v>0</v>
      </c>
    </row>
    <row r="22" spans="1:10" ht="36.75" customHeight="1">
      <c r="A22" s="17"/>
      <c r="B22" s="17"/>
      <c r="C22" s="18">
        <v>2130</v>
      </c>
      <c r="D22" s="53" t="s">
        <v>76</v>
      </c>
      <c r="E22" s="20">
        <v>10570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</row>
    <row r="23" spans="1:10" ht="24.75" customHeight="1">
      <c r="A23" s="17"/>
      <c r="B23" s="17"/>
      <c r="C23" s="18">
        <v>4010</v>
      </c>
      <c r="D23" s="53" t="s">
        <v>77</v>
      </c>
      <c r="E23" s="20">
        <v>0</v>
      </c>
      <c r="F23" s="20">
        <v>0</v>
      </c>
      <c r="G23" s="20">
        <v>10570</v>
      </c>
      <c r="H23" s="20">
        <v>0</v>
      </c>
      <c r="I23" s="20">
        <v>0</v>
      </c>
      <c r="J23" s="20">
        <v>0</v>
      </c>
    </row>
    <row r="24" spans="1:11" ht="19.5" customHeight="1">
      <c r="A24" s="90" t="s">
        <v>10</v>
      </c>
      <c r="B24" s="91"/>
      <c r="C24" s="91"/>
      <c r="D24" s="92"/>
      <c r="E24" s="76">
        <f aca="true" t="shared" si="8" ref="E24:J24">E6+E10+E16+E20</f>
        <v>186688</v>
      </c>
      <c r="F24" s="76">
        <f t="shared" si="8"/>
        <v>49215</v>
      </c>
      <c r="G24" s="76">
        <f t="shared" si="8"/>
        <v>186688</v>
      </c>
      <c r="H24" s="76">
        <f t="shared" si="8"/>
        <v>49215</v>
      </c>
      <c r="I24" s="76">
        <f t="shared" si="8"/>
        <v>176118</v>
      </c>
      <c r="J24" s="76">
        <f t="shared" si="8"/>
        <v>47000</v>
      </c>
      <c r="K24" s="1"/>
    </row>
    <row r="25" spans="1:11" ht="19.5" customHeight="1">
      <c r="A25" s="93" t="s">
        <v>13</v>
      </c>
      <c r="B25" s="94"/>
      <c r="C25" s="94"/>
      <c r="D25" s="94"/>
      <c r="E25" s="95">
        <f>E24-F24</f>
        <v>137473</v>
      </c>
      <c r="F25" s="96"/>
      <c r="G25" s="95">
        <f>G24-H24</f>
        <v>137473</v>
      </c>
      <c r="H25" s="96"/>
      <c r="I25" s="95">
        <f>I24-J24</f>
        <v>129118</v>
      </c>
      <c r="J25" s="96"/>
      <c r="K25" s="1"/>
    </row>
    <row r="26" spans="1:10" ht="12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4.75" customHeight="1">
      <c r="A27" s="4"/>
      <c r="B27" s="5"/>
      <c r="C27" s="5"/>
      <c r="D27" s="6" t="s">
        <v>25</v>
      </c>
      <c r="E27" s="5"/>
      <c r="F27" s="5"/>
      <c r="G27" s="5"/>
      <c r="H27" s="5"/>
      <c r="I27" s="5"/>
      <c r="J27" s="5"/>
    </row>
    <row r="28" spans="1:10" ht="18" customHeight="1">
      <c r="A28" s="2"/>
      <c r="B28" s="22"/>
      <c r="C28" s="22" t="s">
        <v>20</v>
      </c>
      <c r="D28" s="7" t="s">
        <v>90</v>
      </c>
      <c r="E28" s="9">
        <f aca="true" t="shared" si="9" ref="E28:J28">E29+E30+E31</f>
        <v>139688</v>
      </c>
      <c r="F28" s="9">
        <f t="shared" si="9"/>
        <v>49215</v>
      </c>
      <c r="G28" s="9">
        <f t="shared" si="9"/>
        <v>0</v>
      </c>
      <c r="H28" s="9">
        <f t="shared" si="9"/>
        <v>0</v>
      </c>
      <c r="I28" s="9">
        <f t="shared" si="9"/>
        <v>0</v>
      </c>
      <c r="J28" s="9">
        <f t="shared" si="9"/>
        <v>0</v>
      </c>
    </row>
    <row r="29" spans="1:10" ht="18.75" customHeight="1">
      <c r="A29" s="2"/>
      <c r="B29" s="22"/>
      <c r="C29" s="22"/>
      <c r="D29" s="66">
        <v>2110</v>
      </c>
      <c r="E29" s="23">
        <f aca="true" t="shared" si="10" ref="E29:J29">E12+E18</f>
        <v>129118</v>
      </c>
      <c r="F29" s="23">
        <f t="shared" si="10"/>
        <v>47000</v>
      </c>
      <c r="G29" s="23">
        <f t="shared" si="10"/>
        <v>0</v>
      </c>
      <c r="H29" s="23">
        <f t="shared" si="10"/>
        <v>0</v>
      </c>
      <c r="I29" s="23">
        <f t="shared" si="10"/>
        <v>0</v>
      </c>
      <c r="J29" s="23">
        <f t="shared" si="10"/>
        <v>0</v>
      </c>
    </row>
    <row r="30" spans="1:10" ht="18.75" customHeight="1">
      <c r="A30" s="2"/>
      <c r="B30" s="22"/>
      <c r="C30" s="22"/>
      <c r="D30" s="66">
        <v>2120</v>
      </c>
      <c r="E30" s="23">
        <f aca="true" t="shared" si="11" ref="E30:J30">E8</f>
        <v>0</v>
      </c>
      <c r="F30" s="23">
        <f t="shared" si="11"/>
        <v>2215</v>
      </c>
      <c r="G30" s="23">
        <f t="shared" si="11"/>
        <v>0</v>
      </c>
      <c r="H30" s="23">
        <f t="shared" si="11"/>
        <v>0</v>
      </c>
      <c r="I30" s="23">
        <f t="shared" si="11"/>
        <v>0</v>
      </c>
      <c r="J30" s="23">
        <f t="shared" si="11"/>
        <v>0</v>
      </c>
    </row>
    <row r="31" spans="1:10" ht="18.75" customHeight="1">
      <c r="A31" s="2"/>
      <c r="B31" s="22"/>
      <c r="C31" s="22"/>
      <c r="D31" s="66">
        <v>2130</v>
      </c>
      <c r="E31" s="23">
        <f aca="true" t="shared" si="12" ref="E31:J31">E22</f>
        <v>10570</v>
      </c>
      <c r="F31" s="23">
        <f t="shared" si="12"/>
        <v>0</v>
      </c>
      <c r="G31" s="23">
        <f t="shared" si="12"/>
        <v>0</v>
      </c>
      <c r="H31" s="23">
        <f t="shared" si="12"/>
        <v>0</v>
      </c>
      <c r="I31" s="23">
        <f t="shared" si="12"/>
        <v>0</v>
      </c>
      <c r="J31" s="23">
        <f t="shared" si="12"/>
        <v>0</v>
      </c>
    </row>
    <row r="32" spans="1:10" ht="18" customHeight="1">
      <c r="A32" s="2"/>
      <c r="B32" s="22"/>
      <c r="C32" s="22"/>
      <c r="D32" s="7" t="s">
        <v>89</v>
      </c>
      <c r="E32" s="9">
        <f aca="true" t="shared" si="13" ref="E32:J32">E33</f>
        <v>47000</v>
      </c>
      <c r="F32" s="9">
        <f t="shared" si="13"/>
        <v>0</v>
      </c>
      <c r="G32" s="9">
        <f t="shared" si="13"/>
        <v>0</v>
      </c>
      <c r="H32" s="9">
        <f t="shared" si="13"/>
        <v>0</v>
      </c>
      <c r="I32" s="9">
        <f t="shared" si="13"/>
        <v>0</v>
      </c>
      <c r="J32" s="9">
        <f t="shared" si="13"/>
        <v>0</v>
      </c>
    </row>
    <row r="33" spans="1:10" s="68" customFormat="1" ht="18" customHeight="1">
      <c r="A33" s="2"/>
      <c r="B33" s="22"/>
      <c r="C33" s="22"/>
      <c r="D33" s="67">
        <v>6410</v>
      </c>
      <c r="E33" s="23">
        <f aca="true" t="shared" si="14" ref="E33:J33">E13</f>
        <v>47000</v>
      </c>
      <c r="F33" s="23">
        <f t="shared" si="14"/>
        <v>0</v>
      </c>
      <c r="G33" s="23">
        <f t="shared" si="14"/>
        <v>0</v>
      </c>
      <c r="H33" s="23">
        <f t="shared" si="14"/>
        <v>0</v>
      </c>
      <c r="I33" s="23">
        <f t="shared" si="14"/>
        <v>0</v>
      </c>
      <c r="J33" s="23">
        <f t="shared" si="14"/>
        <v>0</v>
      </c>
    </row>
    <row r="34" spans="1:10" ht="18" customHeight="1">
      <c r="A34" s="2"/>
      <c r="B34" s="22"/>
      <c r="C34" s="22"/>
      <c r="D34" s="7" t="s">
        <v>27</v>
      </c>
      <c r="E34" s="9">
        <f aca="true" t="shared" si="15" ref="E34:J34">E28+E32</f>
        <v>186688</v>
      </c>
      <c r="F34" s="9">
        <f t="shared" si="15"/>
        <v>49215</v>
      </c>
      <c r="G34" s="9">
        <f t="shared" si="15"/>
        <v>0</v>
      </c>
      <c r="H34" s="9">
        <f t="shared" si="15"/>
        <v>0</v>
      </c>
      <c r="I34" s="9">
        <f t="shared" si="15"/>
        <v>0</v>
      </c>
      <c r="J34" s="9">
        <f t="shared" si="15"/>
        <v>0</v>
      </c>
    </row>
    <row r="35" spans="1:10" ht="17.25" customHeight="1">
      <c r="A35" s="30"/>
      <c r="B35" s="30"/>
      <c r="C35" s="30"/>
      <c r="D35" s="25" t="s">
        <v>13</v>
      </c>
      <c r="E35" s="107">
        <f>E34-F34</f>
        <v>137473</v>
      </c>
      <c r="F35" s="108"/>
      <c r="G35" s="107">
        <f>G34-H34</f>
        <v>0</v>
      </c>
      <c r="H35" s="108"/>
      <c r="I35" s="107">
        <f>I34-J34</f>
        <v>0</v>
      </c>
      <c r="J35" s="108"/>
    </row>
    <row r="36" spans="1:10" ht="15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 ht="23.25" customHeight="1">
      <c r="A37" s="4"/>
      <c r="B37" s="5"/>
      <c r="C37" s="5"/>
      <c r="D37" s="6" t="s">
        <v>11</v>
      </c>
      <c r="E37" s="5"/>
      <c r="F37" s="5"/>
      <c r="G37" s="5"/>
      <c r="H37" s="5"/>
      <c r="I37" s="5"/>
      <c r="J37" s="5"/>
    </row>
    <row r="38" spans="1:10" ht="19.5" customHeight="1">
      <c r="A38" s="2"/>
      <c r="B38" s="22"/>
      <c r="C38" s="22"/>
      <c r="D38" s="7" t="s">
        <v>26</v>
      </c>
      <c r="E38" s="9">
        <f aca="true" t="shared" si="16" ref="E38:J38">E39+E40+E41+E42</f>
        <v>0</v>
      </c>
      <c r="F38" s="9">
        <f t="shared" si="16"/>
        <v>0</v>
      </c>
      <c r="G38" s="9">
        <f t="shared" si="16"/>
        <v>139688</v>
      </c>
      <c r="H38" s="9">
        <f t="shared" si="16"/>
        <v>49215</v>
      </c>
      <c r="I38" s="9">
        <f t="shared" si="16"/>
        <v>129118</v>
      </c>
      <c r="J38" s="9">
        <f t="shared" si="16"/>
        <v>47000</v>
      </c>
    </row>
    <row r="39" spans="1:10" s="77" customFormat="1" ht="15">
      <c r="A39" s="2"/>
      <c r="B39" s="22"/>
      <c r="C39" s="22"/>
      <c r="D39" s="67">
        <v>4010</v>
      </c>
      <c r="E39" s="23">
        <f aca="true" t="shared" si="17" ref="E39:J39">E23</f>
        <v>0</v>
      </c>
      <c r="F39" s="23">
        <f t="shared" si="17"/>
        <v>0</v>
      </c>
      <c r="G39" s="23">
        <f t="shared" si="17"/>
        <v>10570</v>
      </c>
      <c r="H39" s="23">
        <f t="shared" si="17"/>
        <v>0</v>
      </c>
      <c r="I39" s="23">
        <f t="shared" si="17"/>
        <v>0</v>
      </c>
      <c r="J39" s="23">
        <f t="shared" si="17"/>
        <v>0</v>
      </c>
    </row>
    <row r="40" spans="1:10" s="77" customFormat="1" ht="15">
      <c r="A40" s="2"/>
      <c r="B40" s="22"/>
      <c r="C40" s="22"/>
      <c r="D40" s="67">
        <v>4130</v>
      </c>
      <c r="E40" s="23">
        <f aca="true" t="shared" si="18" ref="E40:J40">E19</f>
        <v>0</v>
      </c>
      <c r="F40" s="23">
        <f t="shared" si="18"/>
        <v>0</v>
      </c>
      <c r="G40" s="23">
        <f t="shared" si="18"/>
        <v>65247</v>
      </c>
      <c r="H40" s="23">
        <f t="shared" si="18"/>
        <v>0</v>
      </c>
      <c r="I40" s="23">
        <f t="shared" si="18"/>
        <v>65247</v>
      </c>
      <c r="J40" s="23">
        <f t="shared" si="18"/>
        <v>0</v>
      </c>
    </row>
    <row r="41" spans="1:10" s="77" customFormat="1" ht="15">
      <c r="A41" s="2"/>
      <c r="B41" s="22"/>
      <c r="C41" s="22"/>
      <c r="D41" s="67">
        <v>4210</v>
      </c>
      <c r="E41" s="23">
        <f aca="true" t="shared" si="19" ref="E41:J41">E14</f>
        <v>0</v>
      </c>
      <c r="F41" s="23">
        <f t="shared" si="19"/>
        <v>0</v>
      </c>
      <c r="G41" s="23">
        <f t="shared" si="19"/>
        <v>63871</v>
      </c>
      <c r="H41" s="23">
        <f t="shared" si="19"/>
        <v>47000</v>
      </c>
      <c r="I41" s="23">
        <f t="shared" si="19"/>
        <v>63871</v>
      </c>
      <c r="J41" s="23">
        <f t="shared" si="19"/>
        <v>47000</v>
      </c>
    </row>
    <row r="42" spans="1:10" s="77" customFormat="1" ht="15">
      <c r="A42" s="2"/>
      <c r="B42" s="22"/>
      <c r="C42" s="22"/>
      <c r="D42" s="67">
        <v>4280</v>
      </c>
      <c r="E42" s="23">
        <f aca="true" t="shared" si="20" ref="E42:J42">E9</f>
        <v>0</v>
      </c>
      <c r="F42" s="23">
        <f t="shared" si="20"/>
        <v>0</v>
      </c>
      <c r="G42" s="23">
        <f t="shared" si="20"/>
        <v>0</v>
      </c>
      <c r="H42" s="23">
        <f t="shared" si="20"/>
        <v>2215</v>
      </c>
      <c r="I42" s="23">
        <f t="shared" si="20"/>
        <v>0</v>
      </c>
      <c r="J42" s="23">
        <f t="shared" si="20"/>
        <v>0</v>
      </c>
    </row>
    <row r="43" spans="1:10" s="68" customFormat="1" ht="17.25" customHeight="1">
      <c r="A43" s="2"/>
      <c r="B43" s="22"/>
      <c r="C43" s="22"/>
      <c r="D43" s="7" t="s">
        <v>89</v>
      </c>
      <c r="E43" s="9">
        <f aca="true" t="shared" si="21" ref="E43:J43">E44</f>
        <v>0</v>
      </c>
      <c r="F43" s="9">
        <f t="shared" si="21"/>
        <v>0</v>
      </c>
      <c r="G43" s="9">
        <f t="shared" si="21"/>
        <v>47000</v>
      </c>
      <c r="H43" s="9">
        <f t="shared" si="21"/>
        <v>0</v>
      </c>
      <c r="I43" s="9">
        <f t="shared" si="21"/>
        <v>47000</v>
      </c>
      <c r="J43" s="9">
        <f t="shared" si="21"/>
        <v>0</v>
      </c>
    </row>
    <row r="44" spans="1:10" ht="18" customHeight="1">
      <c r="A44" s="2"/>
      <c r="B44" s="22"/>
      <c r="C44" s="22"/>
      <c r="D44" s="22">
        <v>6060</v>
      </c>
      <c r="E44" s="23">
        <f aca="true" t="shared" si="22" ref="E44:J44">E15</f>
        <v>0</v>
      </c>
      <c r="F44" s="23">
        <f t="shared" si="22"/>
        <v>0</v>
      </c>
      <c r="G44" s="23">
        <f t="shared" si="22"/>
        <v>47000</v>
      </c>
      <c r="H44" s="23">
        <f t="shared" si="22"/>
        <v>0</v>
      </c>
      <c r="I44" s="23">
        <f t="shared" si="22"/>
        <v>47000</v>
      </c>
      <c r="J44" s="23">
        <f t="shared" si="22"/>
        <v>0</v>
      </c>
    </row>
    <row r="45" spans="1:10" ht="17.25" customHeight="1">
      <c r="A45" s="29"/>
      <c r="B45" s="28"/>
      <c r="C45" s="28"/>
      <c r="D45" s="7" t="s">
        <v>28</v>
      </c>
      <c r="E45" s="9">
        <f aca="true" t="shared" si="23" ref="E45:J45">E38+E43</f>
        <v>0</v>
      </c>
      <c r="F45" s="9">
        <f t="shared" si="23"/>
        <v>0</v>
      </c>
      <c r="G45" s="9">
        <f t="shared" si="23"/>
        <v>186688</v>
      </c>
      <c r="H45" s="9">
        <f t="shared" si="23"/>
        <v>49215</v>
      </c>
      <c r="I45" s="9">
        <f t="shared" si="23"/>
        <v>176118</v>
      </c>
      <c r="J45" s="9">
        <f t="shared" si="23"/>
        <v>47000</v>
      </c>
    </row>
    <row r="46" spans="1:10" ht="15">
      <c r="A46" s="2"/>
      <c r="B46" s="22"/>
      <c r="C46" s="22"/>
      <c r="D46" s="55" t="s">
        <v>13</v>
      </c>
      <c r="E46" s="109">
        <f>E45-F45</f>
        <v>0</v>
      </c>
      <c r="F46" s="110"/>
      <c r="G46" s="109">
        <f>G45-H45</f>
        <v>137473</v>
      </c>
      <c r="H46" s="110"/>
      <c r="I46" s="109">
        <f>I45-J45</f>
        <v>129118</v>
      </c>
      <c r="J46" s="110"/>
    </row>
    <row r="47" spans="1:10" ht="15">
      <c r="A47" s="56"/>
      <c r="B47" s="57"/>
      <c r="C47" s="57"/>
      <c r="D47" s="58"/>
      <c r="E47" s="59"/>
      <c r="F47" s="59"/>
      <c r="G47" s="59"/>
      <c r="H47" s="59"/>
      <c r="I47" s="59"/>
      <c r="J47" s="59"/>
    </row>
    <row r="48" spans="1:10" ht="22.5" customHeight="1">
      <c r="A48" s="60"/>
      <c r="B48" s="61"/>
      <c r="C48" s="61"/>
      <c r="D48" s="62" t="s">
        <v>14</v>
      </c>
      <c r="E48" s="61"/>
      <c r="F48" s="63"/>
      <c r="G48" s="61"/>
      <c r="H48" s="61"/>
      <c r="I48" s="36"/>
      <c r="J48" s="36"/>
    </row>
    <row r="49" spans="1:10" ht="15">
      <c r="A49" s="8"/>
      <c r="B49" s="8"/>
      <c r="C49" s="8"/>
      <c r="D49" s="8" t="s">
        <v>19</v>
      </c>
      <c r="E49" s="9">
        <f aca="true" t="shared" si="24" ref="E49:J49">E52+E53+E54+E55+E56</f>
        <v>0</v>
      </c>
      <c r="F49" s="9">
        <f t="shared" si="24"/>
        <v>0</v>
      </c>
      <c r="G49" s="9">
        <f t="shared" si="24"/>
        <v>139688</v>
      </c>
      <c r="H49" s="9">
        <f t="shared" si="24"/>
        <v>49215</v>
      </c>
      <c r="I49" s="9">
        <f t="shared" si="24"/>
        <v>129118</v>
      </c>
      <c r="J49" s="9">
        <f t="shared" si="24"/>
        <v>47000</v>
      </c>
    </row>
    <row r="50" spans="1:10" ht="15">
      <c r="A50" s="3"/>
      <c r="B50" s="3"/>
      <c r="C50" s="3"/>
      <c r="D50" s="11" t="s">
        <v>15</v>
      </c>
      <c r="E50" s="23">
        <f aca="true" t="shared" si="25" ref="E50:J50">E39</f>
        <v>0</v>
      </c>
      <c r="F50" s="23">
        <f t="shared" si="25"/>
        <v>0</v>
      </c>
      <c r="G50" s="23">
        <f t="shared" si="25"/>
        <v>10570</v>
      </c>
      <c r="H50" s="23">
        <f t="shared" si="25"/>
        <v>0</v>
      </c>
      <c r="I50" s="23">
        <f t="shared" si="25"/>
        <v>0</v>
      </c>
      <c r="J50" s="23">
        <f t="shared" si="25"/>
        <v>0</v>
      </c>
    </row>
    <row r="51" spans="1:10" ht="15">
      <c r="A51" s="10"/>
      <c r="B51" s="10" t="s">
        <v>20</v>
      </c>
      <c r="C51" s="10"/>
      <c r="D51" s="11" t="s">
        <v>16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ht="15">
      <c r="A52" s="10"/>
      <c r="B52" s="10"/>
      <c r="C52" s="10"/>
      <c r="D52" s="11" t="s">
        <v>17</v>
      </c>
      <c r="E52" s="12">
        <f aca="true" t="shared" si="26" ref="E52:J52">SUM(E50:E51)</f>
        <v>0</v>
      </c>
      <c r="F52" s="12">
        <f t="shared" si="26"/>
        <v>0</v>
      </c>
      <c r="G52" s="12">
        <f t="shared" si="26"/>
        <v>10570</v>
      </c>
      <c r="H52" s="12">
        <f t="shared" si="26"/>
        <v>0</v>
      </c>
      <c r="I52" s="12">
        <f t="shared" si="26"/>
        <v>0</v>
      </c>
      <c r="J52" s="12">
        <f t="shared" si="26"/>
        <v>0</v>
      </c>
    </row>
    <row r="53" spans="1:10" ht="28.5">
      <c r="A53" s="10"/>
      <c r="B53" s="10"/>
      <c r="C53" s="10"/>
      <c r="D53" s="13" t="s">
        <v>18</v>
      </c>
      <c r="E53" s="12">
        <f aca="true" t="shared" si="27" ref="E53:J53">E40+E41+E42</f>
        <v>0</v>
      </c>
      <c r="F53" s="12">
        <f t="shared" si="27"/>
        <v>0</v>
      </c>
      <c r="G53" s="12">
        <f t="shared" si="27"/>
        <v>129118</v>
      </c>
      <c r="H53" s="12">
        <f t="shared" si="27"/>
        <v>49215</v>
      </c>
      <c r="I53" s="12">
        <f t="shared" si="27"/>
        <v>129118</v>
      </c>
      <c r="J53" s="12">
        <f t="shared" si="27"/>
        <v>47000</v>
      </c>
    </row>
    <row r="54" spans="1:10" ht="15">
      <c r="A54" s="10"/>
      <c r="B54" s="10"/>
      <c r="C54" s="10"/>
      <c r="D54" s="13" t="s">
        <v>24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</row>
    <row r="55" spans="1:10" ht="15">
      <c r="A55" s="10"/>
      <c r="B55" s="10"/>
      <c r="C55" s="10"/>
      <c r="D55" s="11" t="s">
        <v>21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</row>
    <row r="56" spans="1:10" ht="15">
      <c r="A56" s="10"/>
      <c r="B56" s="10"/>
      <c r="C56" s="10"/>
      <c r="D56" s="11" t="s">
        <v>22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</row>
    <row r="57" spans="1:10" ht="15">
      <c r="A57" s="10"/>
      <c r="B57" s="28"/>
      <c r="C57" s="28"/>
      <c r="D57" s="8" t="s">
        <v>23</v>
      </c>
      <c r="E57" s="64">
        <f aca="true" t="shared" si="28" ref="E57:J57">E44</f>
        <v>0</v>
      </c>
      <c r="F57" s="64">
        <f t="shared" si="28"/>
        <v>0</v>
      </c>
      <c r="G57" s="64">
        <f t="shared" si="28"/>
        <v>47000</v>
      </c>
      <c r="H57" s="64">
        <f t="shared" si="28"/>
        <v>0</v>
      </c>
      <c r="I57" s="64">
        <f t="shared" si="28"/>
        <v>47000</v>
      </c>
      <c r="J57" s="64">
        <f t="shared" si="28"/>
        <v>0</v>
      </c>
    </row>
    <row r="58" spans="1:10" ht="57">
      <c r="A58" s="10"/>
      <c r="B58" s="10"/>
      <c r="C58" s="10"/>
      <c r="D58" s="13" t="s">
        <v>29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</row>
    <row r="59" spans="1:10" ht="15">
      <c r="A59" s="10"/>
      <c r="B59" s="28"/>
      <c r="C59" s="28"/>
      <c r="D59" s="7" t="s">
        <v>12</v>
      </c>
      <c r="E59" s="9">
        <f aca="true" t="shared" si="29" ref="E59:J59">E49+E57</f>
        <v>0</v>
      </c>
      <c r="F59" s="9">
        <f t="shared" si="29"/>
        <v>0</v>
      </c>
      <c r="G59" s="9">
        <f t="shared" si="29"/>
        <v>186688</v>
      </c>
      <c r="H59" s="9">
        <f t="shared" si="29"/>
        <v>49215</v>
      </c>
      <c r="I59" s="9">
        <f t="shared" si="29"/>
        <v>176118</v>
      </c>
      <c r="J59" s="9">
        <f t="shared" si="29"/>
        <v>47000</v>
      </c>
    </row>
    <row r="60" spans="1:10" ht="15">
      <c r="A60" s="24"/>
      <c r="B60" s="24"/>
      <c r="C60" s="24"/>
      <c r="D60" s="25" t="s">
        <v>13</v>
      </c>
      <c r="E60" s="97">
        <f>E59-F59</f>
        <v>0</v>
      </c>
      <c r="F60" s="98"/>
      <c r="G60" s="97">
        <f>G59-H59</f>
        <v>137473</v>
      </c>
      <c r="H60" s="98"/>
      <c r="I60" s="97">
        <f>I59-J59</f>
        <v>129118</v>
      </c>
      <c r="J60" s="98"/>
    </row>
  </sheetData>
  <sheetProtection/>
  <mergeCells count="23">
    <mergeCell ref="E35:F35"/>
    <mergeCell ref="G35:H35"/>
    <mergeCell ref="I35:J35"/>
    <mergeCell ref="E46:F46"/>
    <mergeCell ref="G46:H46"/>
    <mergeCell ref="I46:J46"/>
    <mergeCell ref="E60:F60"/>
    <mergeCell ref="G60:H60"/>
    <mergeCell ref="I60:J60"/>
    <mergeCell ref="A1:J1"/>
    <mergeCell ref="A2:J2"/>
    <mergeCell ref="A4:A5"/>
    <mergeCell ref="B4:B5"/>
    <mergeCell ref="C4:C5"/>
    <mergeCell ref="D4:D5"/>
    <mergeCell ref="E4:F4"/>
    <mergeCell ref="G4:H4"/>
    <mergeCell ref="I4:J4"/>
    <mergeCell ref="A24:D24"/>
    <mergeCell ref="A25:D25"/>
    <mergeCell ref="E25:F25"/>
    <mergeCell ref="G25:H25"/>
    <mergeCell ref="I25:J25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1  do Uchwały  Nr 883/11 
Zarządu Powiatu w Stargardzie Szczecińskim
z dnia 10 listopada 2011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workbookViewId="0" topLeftCell="A28">
      <selection activeCell="D34" sqref="D34"/>
    </sheetView>
  </sheetViews>
  <sheetFormatPr defaultColWidth="9.140625" defaultRowHeight="15"/>
  <cols>
    <col min="1" max="1" width="6.28125" style="0" customWidth="1"/>
    <col min="2" max="2" width="9.57421875" style="0" customWidth="1"/>
    <col min="3" max="3" width="6.140625" style="0" customWidth="1"/>
    <col min="4" max="4" width="45.421875" style="0" customWidth="1"/>
    <col min="5" max="5" width="13.8515625" style="0" customWidth="1"/>
    <col min="6" max="6" width="14.7109375" style="0" customWidth="1"/>
    <col min="7" max="7" width="14.8515625" style="0" customWidth="1"/>
    <col min="8" max="8" width="15.421875" style="0" customWidth="1"/>
    <col min="9" max="9" width="14.00390625" style="0" customWidth="1"/>
    <col min="10" max="10" width="15.421875" style="0" customWidth="1"/>
  </cols>
  <sheetData>
    <row r="1" spans="1:10" ht="29.25" customHeight="1">
      <c r="A1" s="99" t="s">
        <v>30</v>
      </c>
      <c r="B1" s="100"/>
      <c r="C1" s="100"/>
      <c r="D1" s="100"/>
      <c r="E1" s="100"/>
      <c r="F1" s="100"/>
      <c r="G1" s="100"/>
      <c r="H1" s="100"/>
      <c r="I1" s="100"/>
      <c r="J1" s="101"/>
    </row>
    <row r="2" spans="1:10" ht="16.5" customHeight="1">
      <c r="A2" s="102" t="s">
        <v>66</v>
      </c>
      <c r="B2" s="103"/>
      <c r="C2" s="103"/>
      <c r="D2" s="103"/>
      <c r="E2" s="103"/>
      <c r="F2" s="103"/>
      <c r="G2" s="103"/>
      <c r="H2" s="103"/>
      <c r="I2" s="103"/>
      <c r="J2" s="104"/>
    </row>
    <row r="3" spans="1:10" ht="15.75">
      <c r="A3" s="26"/>
      <c r="B3" s="26"/>
      <c r="C3" s="26"/>
      <c r="D3" s="26"/>
      <c r="E3" s="26"/>
      <c r="F3" s="26"/>
      <c r="G3" s="26"/>
      <c r="H3" s="26"/>
      <c r="I3" s="26"/>
      <c r="J3" s="27" t="s">
        <v>0</v>
      </c>
    </row>
    <row r="4" spans="1:10" ht="15.75">
      <c r="A4" s="105" t="s">
        <v>1</v>
      </c>
      <c r="B4" s="105" t="s">
        <v>2</v>
      </c>
      <c r="C4" s="106" t="s">
        <v>3</v>
      </c>
      <c r="D4" s="106" t="s">
        <v>4</v>
      </c>
      <c r="E4" s="89" t="s">
        <v>5</v>
      </c>
      <c r="F4" s="89"/>
      <c r="G4" s="89" t="s">
        <v>6</v>
      </c>
      <c r="H4" s="89"/>
      <c r="I4" s="89" t="s">
        <v>7</v>
      </c>
      <c r="J4" s="89"/>
    </row>
    <row r="5" spans="1:11" ht="21.75" customHeight="1">
      <c r="A5" s="105"/>
      <c r="B5" s="105"/>
      <c r="C5" s="106"/>
      <c r="D5" s="106"/>
      <c r="E5" s="21" t="s">
        <v>8</v>
      </c>
      <c r="F5" s="21" t="s">
        <v>9</v>
      </c>
      <c r="G5" s="21" t="s">
        <v>8</v>
      </c>
      <c r="H5" s="21" t="s">
        <v>9</v>
      </c>
      <c r="I5" s="21" t="s">
        <v>8</v>
      </c>
      <c r="J5" s="21" t="s">
        <v>9</v>
      </c>
      <c r="K5" s="16"/>
    </row>
    <row r="6" spans="1:11" ht="21.75" customHeight="1">
      <c r="A6" s="111" t="s">
        <v>67</v>
      </c>
      <c r="B6" s="112"/>
      <c r="C6" s="112"/>
      <c r="D6" s="113"/>
      <c r="E6" s="72">
        <f aca="true" t="shared" si="0" ref="E6:J6">E7+E21</f>
        <v>186688</v>
      </c>
      <c r="F6" s="72">
        <f t="shared" si="0"/>
        <v>49215</v>
      </c>
      <c r="G6" s="72">
        <f t="shared" si="0"/>
        <v>0</v>
      </c>
      <c r="H6" s="72">
        <f t="shared" si="0"/>
        <v>2215</v>
      </c>
      <c r="I6" s="72">
        <f t="shared" si="0"/>
        <v>0</v>
      </c>
      <c r="J6" s="72">
        <f t="shared" si="0"/>
        <v>0</v>
      </c>
      <c r="K6" s="16"/>
    </row>
    <row r="7" spans="1:11" ht="21.75" customHeight="1">
      <c r="A7" s="111" t="s">
        <v>65</v>
      </c>
      <c r="B7" s="112"/>
      <c r="C7" s="112"/>
      <c r="D7" s="113"/>
      <c r="E7" s="71">
        <f aca="true" t="shared" si="1" ref="E7:J7">E8+E11+E15+E18</f>
        <v>186688</v>
      </c>
      <c r="F7" s="71">
        <f t="shared" si="1"/>
        <v>49215</v>
      </c>
      <c r="G7" s="71">
        <f t="shared" si="1"/>
        <v>0</v>
      </c>
      <c r="H7" s="71">
        <f t="shared" si="1"/>
        <v>0</v>
      </c>
      <c r="I7" s="71">
        <f t="shared" si="1"/>
        <v>0</v>
      </c>
      <c r="J7" s="71">
        <f t="shared" si="1"/>
        <v>0</v>
      </c>
      <c r="K7" s="16"/>
    </row>
    <row r="8" spans="1:10" ht="26.25" customHeight="1">
      <c r="A8" s="73">
        <v>750</v>
      </c>
      <c r="B8" s="73"/>
      <c r="C8" s="73"/>
      <c r="D8" s="74" t="s">
        <v>70</v>
      </c>
      <c r="E8" s="75">
        <f aca="true" t="shared" si="2" ref="E8:J9">E9</f>
        <v>0</v>
      </c>
      <c r="F8" s="75">
        <f t="shared" si="2"/>
        <v>2215</v>
      </c>
      <c r="G8" s="75">
        <f t="shared" si="2"/>
        <v>0</v>
      </c>
      <c r="H8" s="75">
        <f t="shared" si="2"/>
        <v>0</v>
      </c>
      <c r="I8" s="75">
        <f t="shared" si="2"/>
        <v>0</v>
      </c>
      <c r="J8" s="75">
        <f t="shared" si="2"/>
        <v>0</v>
      </c>
    </row>
    <row r="9" spans="1:10" ht="24" customHeight="1">
      <c r="A9" s="17"/>
      <c r="B9" s="17">
        <v>75045</v>
      </c>
      <c r="C9" s="17"/>
      <c r="D9" s="65" t="s">
        <v>71</v>
      </c>
      <c r="E9" s="19">
        <f>E10</f>
        <v>0</v>
      </c>
      <c r="F9" s="19">
        <f t="shared" si="2"/>
        <v>2215</v>
      </c>
      <c r="G9" s="19">
        <f t="shared" si="2"/>
        <v>0</v>
      </c>
      <c r="H9" s="19">
        <f t="shared" si="2"/>
        <v>0</v>
      </c>
      <c r="I9" s="19">
        <f t="shared" si="2"/>
        <v>0</v>
      </c>
      <c r="J9" s="19">
        <f t="shared" si="2"/>
        <v>0</v>
      </c>
    </row>
    <row r="10" spans="1:10" ht="64.5" customHeight="1">
      <c r="A10" s="17"/>
      <c r="B10" s="17"/>
      <c r="C10" s="18">
        <v>2120</v>
      </c>
      <c r="D10" s="53" t="s">
        <v>72</v>
      </c>
      <c r="E10" s="20">
        <v>0</v>
      </c>
      <c r="F10" s="20">
        <v>2215</v>
      </c>
      <c r="G10" s="20">
        <v>0</v>
      </c>
      <c r="H10" s="20">
        <v>0</v>
      </c>
      <c r="I10" s="20">
        <v>0</v>
      </c>
      <c r="J10" s="20">
        <v>0</v>
      </c>
    </row>
    <row r="11" spans="1:10" ht="34.5" customHeight="1">
      <c r="A11" s="73">
        <v>754</v>
      </c>
      <c r="B11" s="73"/>
      <c r="C11" s="73"/>
      <c r="D11" s="74" t="s">
        <v>78</v>
      </c>
      <c r="E11" s="75">
        <f aca="true" t="shared" si="3" ref="E11:J11">E12</f>
        <v>110871</v>
      </c>
      <c r="F11" s="75">
        <f t="shared" si="3"/>
        <v>47000</v>
      </c>
      <c r="G11" s="75">
        <f t="shared" si="3"/>
        <v>0</v>
      </c>
      <c r="H11" s="75">
        <f t="shared" si="3"/>
        <v>0</v>
      </c>
      <c r="I11" s="75">
        <f t="shared" si="3"/>
        <v>0</v>
      </c>
      <c r="J11" s="75">
        <f t="shared" si="3"/>
        <v>0</v>
      </c>
    </row>
    <row r="12" spans="1:10" ht="33.75" customHeight="1">
      <c r="A12" s="17"/>
      <c r="B12" s="17">
        <v>75411</v>
      </c>
      <c r="C12" s="17"/>
      <c r="D12" s="65" t="s">
        <v>79</v>
      </c>
      <c r="E12" s="19">
        <f aca="true" t="shared" si="4" ref="E12:J12">E13+E14</f>
        <v>110871</v>
      </c>
      <c r="F12" s="19">
        <f t="shared" si="4"/>
        <v>47000</v>
      </c>
      <c r="G12" s="19">
        <f t="shared" si="4"/>
        <v>0</v>
      </c>
      <c r="H12" s="19">
        <f t="shared" si="4"/>
        <v>0</v>
      </c>
      <c r="I12" s="19">
        <f t="shared" si="4"/>
        <v>0</v>
      </c>
      <c r="J12" s="19">
        <f t="shared" si="4"/>
        <v>0</v>
      </c>
    </row>
    <row r="13" spans="1:10" ht="65.25" customHeight="1">
      <c r="A13" s="17"/>
      <c r="B13" s="17"/>
      <c r="C13" s="18">
        <v>2110</v>
      </c>
      <c r="D13" s="53" t="s">
        <v>31</v>
      </c>
      <c r="E13" s="20">
        <v>63871</v>
      </c>
      <c r="F13" s="20">
        <v>47000</v>
      </c>
      <c r="G13" s="20">
        <v>0</v>
      </c>
      <c r="H13" s="20">
        <v>0</v>
      </c>
      <c r="I13" s="20">
        <v>0</v>
      </c>
      <c r="J13" s="20">
        <v>0</v>
      </c>
    </row>
    <row r="14" spans="1:10" ht="65.25" customHeight="1">
      <c r="A14" s="17"/>
      <c r="B14" s="17"/>
      <c r="C14" s="18">
        <v>6410</v>
      </c>
      <c r="D14" s="53" t="s">
        <v>87</v>
      </c>
      <c r="E14" s="20">
        <v>47000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</row>
    <row r="15" spans="1:10" ht="29.25" customHeight="1">
      <c r="A15" s="73">
        <v>851</v>
      </c>
      <c r="B15" s="73"/>
      <c r="C15" s="73"/>
      <c r="D15" s="74" t="s">
        <v>81</v>
      </c>
      <c r="E15" s="75">
        <f aca="true" t="shared" si="5" ref="E15:J16">E16</f>
        <v>65247</v>
      </c>
      <c r="F15" s="75">
        <f t="shared" si="5"/>
        <v>0</v>
      </c>
      <c r="G15" s="75">
        <f t="shared" si="5"/>
        <v>0</v>
      </c>
      <c r="H15" s="75">
        <f t="shared" si="5"/>
        <v>0</v>
      </c>
      <c r="I15" s="75">
        <f t="shared" si="5"/>
        <v>0</v>
      </c>
      <c r="J15" s="75">
        <f t="shared" si="5"/>
        <v>0</v>
      </c>
    </row>
    <row r="16" spans="1:10" ht="56.25" customHeight="1">
      <c r="A16" s="17"/>
      <c r="B16" s="17">
        <v>85156</v>
      </c>
      <c r="C16" s="17"/>
      <c r="D16" s="65" t="s">
        <v>82</v>
      </c>
      <c r="E16" s="19">
        <f>E17</f>
        <v>65247</v>
      </c>
      <c r="F16" s="19">
        <f t="shared" si="5"/>
        <v>0</v>
      </c>
      <c r="G16" s="19">
        <f t="shared" si="5"/>
        <v>0</v>
      </c>
      <c r="H16" s="19">
        <f t="shared" si="5"/>
        <v>0</v>
      </c>
      <c r="I16" s="19">
        <f t="shared" si="5"/>
        <v>0</v>
      </c>
      <c r="J16" s="19">
        <f t="shared" si="5"/>
        <v>0</v>
      </c>
    </row>
    <row r="17" spans="1:10" ht="65.25" customHeight="1">
      <c r="A17" s="17"/>
      <c r="B17" s="17"/>
      <c r="C17" s="18">
        <v>2110</v>
      </c>
      <c r="D17" s="53" t="s">
        <v>31</v>
      </c>
      <c r="E17" s="20">
        <v>65247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</row>
    <row r="18" spans="1:10" ht="25.5" customHeight="1">
      <c r="A18" s="73">
        <v>852</v>
      </c>
      <c r="B18" s="73"/>
      <c r="C18" s="73"/>
      <c r="D18" s="74" t="s">
        <v>74</v>
      </c>
      <c r="E18" s="75">
        <f aca="true" t="shared" si="6" ref="E18:J19">E19</f>
        <v>10570</v>
      </c>
      <c r="F18" s="75">
        <f t="shared" si="6"/>
        <v>0</v>
      </c>
      <c r="G18" s="75">
        <f t="shared" si="6"/>
        <v>0</v>
      </c>
      <c r="H18" s="75">
        <f t="shared" si="6"/>
        <v>0</v>
      </c>
      <c r="I18" s="75">
        <f t="shared" si="6"/>
        <v>0</v>
      </c>
      <c r="J18" s="75">
        <f t="shared" si="6"/>
        <v>0</v>
      </c>
    </row>
    <row r="19" spans="1:10" ht="28.5" customHeight="1">
      <c r="A19" s="17"/>
      <c r="B19" s="17">
        <v>85218</v>
      </c>
      <c r="C19" s="17"/>
      <c r="D19" s="65" t="s">
        <v>75</v>
      </c>
      <c r="E19" s="19">
        <f>E20</f>
        <v>10570</v>
      </c>
      <c r="F19" s="19">
        <f t="shared" si="6"/>
        <v>0</v>
      </c>
      <c r="G19" s="19">
        <f t="shared" si="6"/>
        <v>0</v>
      </c>
      <c r="H19" s="19">
        <f t="shared" si="6"/>
        <v>0</v>
      </c>
      <c r="I19" s="19">
        <f t="shared" si="6"/>
        <v>0</v>
      </c>
      <c r="J19" s="19">
        <f t="shared" si="6"/>
        <v>0</v>
      </c>
    </row>
    <row r="20" spans="1:10" ht="36.75" customHeight="1">
      <c r="A20" s="17"/>
      <c r="B20" s="17"/>
      <c r="C20" s="18">
        <v>2130</v>
      </c>
      <c r="D20" s="53" t="s">
        <v>76</v>
      </c>
      <c r="E20" s="20">
        <v>10570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1" ht="21.75" customHeight="1">
      <c r="A21" s="111" t="s">
        <v>84</v>
      </c>
      <c r="B21" s="112"/>
      <c r="C21" s="112"/>
      <c r="D21" s="113"/>
      <c r="E21" s="71">
        <f aca="true" t="shared" si="7" ref="E21:J21">E22</f>
        <v>0</v>
      </c>
      <c r="F21" s="71">
        <f t="shared" si="7"/>
        <v>0</v>
      </c>
      <c r="G21" s="71">
        <f t="shared" si="7"/>
        <v>0</v>
      </c>
      <c r="H21" s="71">
        <f t="shared" si="7"/>
        <v>2215</v>
      </c>
      <c r="I21" s="71">
        <f t="shared" si="7"/>
        <v>0</v>
      </c>
      <c r="J21" s="71">
        <f t="shared" si="7"/>
        <v>0</v>
      </c>
      <c r="K21" s="16"/>
    </row>
    <row r="22" spans="1:10" ht="26.25" customHeight="1">
      <c r="A22" s="73">
        <v>750</v>
      </c>
      <c r="B22" s="73"/>
      <c r="C22" s="73"/>
      <c r="D22" s="74" t="s">
        <v>70</v>
      </c>
      <c r="E22" s="75">
        <f aca="true" t="shared" si="8" ref="E22:J23">E23</f>
        <v>0</v>
      </c>
      <c r="F22" s="75">
        <f t="shared" si="8"/>
        <v>0</v>
      </c>
      <c r="G22" s="75">
        <f t="shared" si="8"/>
        <v>0</v>
      </c>
      <c r="H22" s="75">
        <f t="shared" si="8"/>
        <v>2215</v>
      </c>
      <c r="I22" s="75">
        <f t="shared" si="8"/>
        <v>0</v>
      </c>
      <c r="J22" s="75">
        <f t="shared" si="8"/>
        <v>0</v>
      </c>
    </row>
    <row r="23" spans="1:10" ht="24" customHeight="1">
      <c r="A23" s="17"/>
      <c r="B23" s="17">
        <v>75045</v>
      </c>
      <c r="C23" s="17"/>
      <c r="D23" s="65" t="s">
        <v>71</v>
      </c>
      <c r="E23" s="19">
        <f>E24</f>
        <v>0</v>
      </c>
      <c r="F23" s="19">
        <f t="shared" si="8"/>
        <v>0</v>
      </c>
      <c r="G23" s="19">
        <f t="shared" si="8"/>
        <v>0</v>
      </c>
      <c r="H23" s="19">
        <f t="shared" si="8"/>
        <v>2215</v>
      </c>
      <c r="I23" s="19">
        <f t="shared" si="8"/>
        <v>0</v>
      </c>
      <c r="J23" s="19">
        <f t="shared" si="8"/>
        <v>0</v>
      </c>
    </row>
    <row r="24" spans="1:10" ht="25.5" customHeight="1">
      <c r="A24" s="17"/>
      <c r="B24" s="17"/>
      <c r="C24" s="18">
        <v>4280</v>
      </c>
      <c r="D24" s="53" t="s">
        <v>73</v>
      </c>
      <c r="E24" s="20">
        <v>0</v>
      </c>
      <c r="F24" s="20">
        <v>0</v>
      </c>
      <c r="G24" s="20">
        <v>0</v>
      </c>
      <c r="H24" s="20">
        <v>2215</v>
      </c>
      <c r="I24" s="20">
        <v>0</v>
      </c>
      <c r="J24" s="20">
        <v>0</v>
      </c>
    </row>
    <row r="25" spans="1:11" ht="24" customHeight="1">
      <c r="A25" s="111" t="s">
        <v>85</v>
      </c>
      <c r="B25" s="112"/>
      <c r="C25" s="112"/>
      <c r="D25" s="113"/>
      <c r="E25" s="71">
        <f aca="true" t="shared" si="9" ref="E25:J26">E26</f>
        <v>0</v>
      </c>
      <c r="F25" s="71">
        <f t="shared" si="9"/>
        <v>0</v>
      </c>
      <c r="G25" s="71">
        <f t="shared" si="9"/>
        <v>110871</v>
      </c>
      <c r="H25" s="71">
        <f t="shared" si="9"/>
        <v>47000</v>
      </c>
      <c r="I25" s="71">
        <f t="shared" si="9"/>
        <v>110871</v>
      </c>
      <c r="J25" s="71">
        <f t="shared" si="9"/>
        <v>47000</v>
      </c>
      <c r="K25" s="16"/>
    </row>
    <row r="26" spans="1:10" ht="34.5" customHeight="1">
      <c r="A26" s="73">
        <v>754</v>
      </c>
      <c r="B26" s="73"/>
      <c r="C26" s="73"/>
      <c r="D26" s="74" t="s">
        <v>78</v>
      </c>
      <c r="E26" s="75">
        <f t="shared" si="9"/>
        <v>0</v>
      </c>
      <c r="F26" s="75">
        <f t="shared" si="9"/>
        <v>0</v>
      </c>
      <c r="G26" s="75">
        <f t="shared" si="9"/>
        <v>110871</v>
      </c>
      <c r="H26" s="75">
        <f t="shared" si="9"/>
        <v>47000</v>
      </c>
      <c r="I26" s="75">
        <f t="shared" si="9"/>
        <v>110871</v>
      </c>
      <c r="J26" s="75">
        <f t="shared" si="9"/>
        <v>47000</v>
      </c>
    </row>
    <row r="27" spans="1:10" ht="33.75" customHeight="1">
      <c r="A27" s="17"/>
      <c r="B27" s="17">
        <v>75411</v>
      </c>
      <c r="C27" s="17"/>
      <c r="D27" s="65" t="s">
        <v>79</v>
      </c>
      <c r="E27" s="19">
        <f aca="true" t="shared" si="10" ref="E27:J27">E28+E29</f>
        <v>0</v>
      </c>
      <c r="F27" s="19">
        <f t="shared" si="10"/>
        <v>0</v>
      </c>
      <c r="G27" s="19">
        <f t="shared" si="10"/>
        <v>110871</v>
      </c>
      <c r="H27" s="19">
        <f t="shared" si="10"/>
        <v>47000</v>
      </c>
      <c r="I27" s="19">
        <f t="shared" si="10"/>
        <v>110871</v>
      </c>
      <c r="J27" s="19">
        <f t="shared" si="10"/>
        <v>47000</v>
      </c>
    </row>
    <row r="28" spans="1:10" ht="27.75" customHeight="1">
      <c r="A28" s="17"/>
      <c r="B28" s="17"/>
      <c r="C28" s="18">
        <v>4210</v>
      </c>
      <c r="D28" s="53" t="s">
        <v>80</v>
      </c>
      <c r="E28" s="20">
        <v>0</v>
      </c>
      <c r="F28" s="20">
        <v>0</v>
      </c>
      <c r="G28" s="20">
        <v>63871</v>
      </c>
      <c r="H28" s="20">
        <v>47000</v>
      </c>
      <c r="I28" s="20">
        <v>63871</v>
      </c>
      <c r="J28" s="20">
        <v>47000</v>
      </c>
    </row>
    <row r="29" spans="1:10" ht="27.75" customHeight="1">
      <c r="A29" s="86"/>
      <c r="B29" s="86"/>
      <c r="C29" s="87">
        <v>6060</v>
      </c>
      <c r="D29" s="88" t="s">
        <v>88</v>
      </c>
      <c r="E29" s="20">
        <v>0</v>
      </c>
      <c r="F29" s="20">
        <v>0</v>
      </c>
      <c r="G29" s="20">
        <v>47000</v>
      </c>
      <c r="H29" s="20">
        <v>0</v>
      </c>
      <c r="I29" s="20">
        <v>47000</v>
      </c>
      <c r="J29" s="20">
        <v>0</v>
      </c>
    </row>
    <row r="30" spans="1:10" ht="78.75" customHeight="1">
      <c r="A30" s="17"/>
      <c r="B30" s="17" t="s">
        <v>20</v>
      </c>
      <c r="C30" s="18"/>
      <c r="D30" s="53" t="s">
        <v>95</v>
      </c>
      <c r="E30" s="85">
        <v>0</v>
      </c>
      <c r="F30" s="20">
        <v>0</v>
      </c>
      <c r="G30" s="20">
        <v>47000</v>
      </c>
      <c r="H30" s="20">
        <v>0</v>
      </c>
      <c r="I30" s="20">
        <v>47000</v>
      </c>
      <c r="J30" s="20">
        <v>0</v>
      </c>
    </row>
    <row r="31" spans="1:11" ht="24" customHeight="1">
      <c r="A31" s="118" t="s">
        <v>86</v>
      </c>
      <c r="B31" s="119"/>
      <c r="C31" s="119"/>
      <c r="D31" s="120"/>
      <c r="E31" s="71">
        <f aca="true" t="shared" si="11" ref="E31:J31">E32</f>
        <v>0</v>
      </c>
      <c r="F31" s="71">
        <f t="shared" si="11"/>
        <v>0</v>
      </c>
      <c r="G31" s="71">
        <f t="shared" si="11"/>
        <v>65247</v>
      </c>
      <c r="H31" s="71">
        <f t="shared" si="11"/>
        <v>0</v>
      </c>
      <c r="I31" s="71">
        <f t="shared" si="11"/>
        <v>65247</v>
      </c>
      <c r="J31" s="71">
        <f t="shared" si="11"/>
        <v>0</v>
      </c>
      <c r="K31" s="16"/>
    </row>
    <row r="32" spans="1:10" ht="29.25" customHeight="1">
      <c r="A32" s="73">
        <v>851</v>
      </c>
      <c r="B32" s="73"/>
      <c r="C32" s="73"/>
      <c r="D32" s="74" t="s">
        <v>81</v>
      </c>
      <c r="E32" s="75">
        <f aca="true" t="shared" si="12" ref="E32:J33">E33</f>
        <v>0</v>
      </c>
      <c r="F32" s="75">
        <f t="shared" si="12"/>
        <v>0</v>
      </c>
      <c r="G32" s="75">
        <f t="shared" si="12"/>
        <v>65247</v>
      </c>
      <c r="H32" s="75">
        <f t="shared" si="12"/>
        <v>0</v>
      </c>
      <c r="I32" s="75">
        <f t="shared" si="12"/>
        <v>65247</v>
      </c>
      <c r="J32" s="75">
        <f t="shared" si="12"/>
        <v>0</v>
      </c>
    </row>
    <row r="33" spans="1:10" ht="56.25" customHeight="1">
      <c r="A33" s="17"/>
      <c r="B33" s="17">
        <v>85156</v>
      </c>
      <c r="C33" s="17"/>
      <c r="D33" s="65" t="s">
        <v>96</v>
      </c>
      <c r="E33" s="19">
        <f>E34</f>
        <v>0</v>
      </c>
      <c r="F33" s="19">
        <f t="shared" si="12"/>
        <v>0</v>
      </c>
      <c r="G33" s="19">
        <f t="shared" si="12"/>
        <v>65247</v>
      </c>
      <c r="H33" s="19">
        <f t="shared" si="12"/>
        <v>0</v>
      </c>
      <c r="I33" s="19">
        <f t="shared" si="12"/>
        <v>65247</v>
      </c>
      <c r="J33" s="19">
        <f t="shared" si="12"/>
        <v>0</v>
      </c>
    </row>
    <row r="34" spans="1:10" ht="27.75" customHeight="1">
      <c r="A34" s="17"/>
      <c r="B34" s="17"/>
      <c r="C34" s="18">
        <v>4130</v>
      </c>
      <c r="D34" s="53" t="s">
        <v>83</v>
      </c>
      <c r="E34" s="20">
        <v>0</v>
      </c>
      <c r="F34" s="20">
        <v>0</v>
      </c>
      <c r="G34" s="20">
        <v>65247</v>
      </c>
      <c r="H34" s="20">
        <v>0</v>
      </c>
      <c r="I34" s="20">
        <v>65247</v>
      </c>
      <c r="J34" s="20">
        <v>0</v>
      </c>
    </row>
    <row r="35" spans="1:11" ht="24" customHeight="1">
      <c r="A35" s="111" t="s">
        <v>68</v>
      </c>
      <c r="B35" s="112"/>
      <c r="C35" s="112"/>
      <c r="D35" s="113"/>
      <c r="E35" s="71">
        <f aca="true" t="shared" si="13" ref="E35:J35">E36</f>
        <v>0</v>
      </c>
      <c r="F35" s="71">
        <f t="shared" si="13"/>
        <v>0</v>
      </c>
      <c r="G35" s="71">
        <f t="shared" si="13"/>
        <v>10570</v>
      </c>
      <c r="H35" s="71">
        <f t="shared" si="13"/>
        <v>0</v>
      </c>
      <c r="I35" s="71">
        <f t="shared" si="13"/>
        <v>0</v>
      </c>
      <c r="J35" s="71">
        <f t="shared" si="13"/>
        <v>0</v>
      </c>
      <c r="K35" s="16"/>
    </row>
    <row r="36" spans="1:10" ht="25.5" customHeight="1">
      <c r="A36" s="73">
        <v>852</v>
      </c>
      <c r="B36" s="73"/>
      <c r="C36" s="73"/>
      <c r="D36" s="74" t="s">
        <v>74</v>
      </c>
      <c r="E36" s="75">
        <f aca="true" t="shared" si="14" ref="E36:J37">E37</f>
        <v>0</v>
      </c>
      <c r="F36" s="75">
        <f t="shared" si="14"/>
        <v>0</v>
      </c>
      <c r="G36" s="75">
        <f t="shared" si="14"/>
        <v>10570</v>
      </c>
      <c r="H36" s="75">
        <f t="shared" si="14"/>
        <v>0</v>
      </c>
      <c r="I36" s="75">
        <f t="shared" si="14"/>
        <v>0</v>
      </c>
      <c r="J36" s="75">
        <f t="shared" si="14"/>
        <v>0</v>
      </c>
    </row>
    <row r="37" spans="1:10" ht="28.5" customHeight="1">
      <c r="A37" s="17"/>
      <c r="B37" s="17">
        <v>85218</v>
      </c>
      <c r="C37" s="17"/>
      <c r="D37" s="65" t="s">
        <v>75</v>
      </c>
      <c r="E37" s="19">
        <f>E38</f>
        <v>0</v>
      </c>
      <c r="F37" s="19">
        <f t="shared" si="14"/>
        <v>0</v>
      </c>
      <c r="G37" s="19">
        <f t="shared" si="14"/>
        <v>10570</v>
      </c>
      <c r="H37" s="19">
        <f t="shared" si="14"/>
        <v>0</v>
      </c>
      <c r="I37" s="19">
        <f t="shared" si="14"/>
        <v>0</v>
      </c>
      <c r="J37" s="19">
        <f t="shared" si="14"/>
        <v>0</v>
      </c>
    </row>
    <row r="38" spans="1:10" ht="24.75" customHeight="1">
      <c r="A38" s="17"/>
      <c r="B38" s="17"/>
      <c r="C38" s="18">
        <v>4010</v>
      </c>
      <c r="D38" s="53" t="s">
        <v>77</v>
      </c>
      <c r="E38" s="20">
        <v>0</v>
      </c>
      <c r="F38" s="20">
        <v>0</v>
      </c>
      <c r="G38" s="20">
        <v>10570</v>
      </c>
      <c r="H38" s="20">
        <v>0</v>
      </c>
      <c r="I38" s="20">
        <v>0</v>
      </c>
      <c r="J38" s="20">
        <v>0</v>
      </c>
    </row>
    <row r="39" spans="1:11" ht="22.5" customHeight="1">
      <c r="A39" s="90" t="s">
        <v>10</v>
      </c>
      <c r="B39" s="91"/>
      <c r="C39" s="91"/>
      <c r="D39" s="92"/>
      <c r="E39" s="76">
        <f aca="true" t="shared" si="15" ref="E39:J39">E6+E25+E31+E35</f>
        <v>186688</v>
      </c>
      <c r="F39" s="76">
        <f t="shared" si="15"/>
        <v>49215</v>
      </c>
      <c r="G39" s="76">
        <f t="shared" si="15"/>
        <v>186688</v>
      </c>
      <c r="H39" s="76">
        <f t="shared" si="15"/>
        <v>49215</v>
      </c>
      <c r="I39" s="76">
        <f t="shared" si="15"/>
        <v>176118</v>
      </c>
      <c r="J39" s="76">
        <f t="shared" si="15"/>
        <v>47000</v>
      </c>
      <c r="K39" s="1"/>
    </row>
    <row r="40" spans="1:11" ht="19.5" customHeight="1">
      <c r="A40" s="114" t="s">
        <v>13</v>
      </c>
      <c r="B40" s="115"/>
      <c r="C40" s="115"/>
      <c r="D40" s="115"/>
      <c r="E40" s="116">
        <f>E39-F39</f>
        <v>137473</v>
      </c>
      <c r="F40" s="117"/>
      <c r="G40" s="116">
        <f>G39-H39</f>
        <v>137473</v>
      </c>
      <c r="H40" s="117"/>
      <c r="I40" s="116">
        <f>I39-J39</f>
        <v>129118</v>
      </c>
      <c r="J40" s="117"/>
      <c r="K40" s="1"/>
    </row>
    <row r="41" spans="1:11" ht="15" customHeight="1">
      <c r="A41" s="31"/>
      <c r="B41" s="32"/>
      <c r="C41" s="32"/>
      <c r="D41" s="32"/>
      <c r="E41" s="33"/>
      <c r="F41" s="34"/>
      <c r="G41" s="33"/>
      <c r="H41" s="34"/>
      <c r="I41" s="33"/>
      <c r="J41" s="34"/>
      <c r="K41" s="1"/>
    </row>
    <row r="42" spans="1:10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</row>
    <row r="43" spans="1:10" ht="24.75" customHeight="1">
      <c r="A43" s="4"/>
      <c r="B43" s="5"/>
      <c r="C43" s="5"/>
      <c r="D43" s="6" t="s">
        <v>25</v>
      </c>
      <c r="E43" s="5"/>
      <c r="F43" s="5"/>
      <c r="G43" s="5"/>
      <c r="H43" s="5"/>
      <c r="I43" s="5"/>
      <c r="J43" s="5"/>
    </row>
    <row r="44" spans="1:10" ht="18" customHeight="1">
      <c r="A44" s="2"/>
      <c r="B44" s="22"/>
      <c r="C44" s="22" t="s">
        <v>20</v>
      </c>
      <c r="D44" s="7" t="s">
        <v>90</v>
      </c>
      <c r="E44" s="9">
        <f aca="true" t="shared" si="16" ref="E44:J44">SUM(E45:E47)</f>
        <v>139688</v>
      </c>
      <c r="F44" s="9">
        <f t="shared" si="16"/>
        <v>49215</v>
      </c>
      <c r="G44" s="9">
        <f t="shared" si="16"/>
        <v>0</v>
      </c>
      <c r="H44" s="9">
        <f t="shared" si="16"/>
        <v>0</v>
      </c>
      <c r="I44" s="9">
        <f t="shared" si="16"/>
        <v>0</v>
      </c>
      <c r="J44" s="9">
        <f t="shared" si="16"/>
        <v>0</v>
      </c>
    </row>
    <row r="45" spans="1:10" ht="18.75" customHeight="1">
      <c r="A45" s="2"/>
      <c r="B45" s="22"/>
      <c r="C45" s="22"/>
      <c r="D45" s="66">
        <v>2110</v>
      </c>
      <c r="E45" s="23">
        <f aca="true" t="shared" si="17" ref="E45:J45">E13+E17</f>
        <v>129118</v>
      </c>
      <c r="F45" s="23">
        <f t="shared" si="17"/>
        <v>47000</v>
      </c>
      <c r="G45" s="23">
        <f t="shared" si="17"/>
        <v>0</v>
      </c>
      <c r="H45" s="23">
        <f t="shared" si="17"/>
        <v>0</v>
      </c>
      <c r="I45" s="23">
        <f t="shared" si="17"/>
        <v>0</v>
      </c>
      <c r="J45" s="23">
        <f t="shared" si="17"/>
        <v>0</v>
      </c>
    </row>
    <row r="46" spans="1:10" ht="18.75" customHeight="1">
      <c r="A46" s="2"/>
      <c r="B46" s="22"/>
      <c r="C46" s="22"/>
      <c r="D46" s="66">
        <v>2120</v>
      </c>
      <c r="E46" s="23">
        <f aca="true" t="shared" si="18" ref="E46:J46">E10</f>
        <v>0</v>
      </c>
      <c r="F46" s="23">
        <f t="shared" si="18"/>
        <v>2215</v>
      </c>
      <c r="G46" s="23">
        <f t="shared" si="18"/>
        <v>0</v>
      </c>
      <c r="H46" s="23">
        <f t="shared" si="18"/>
        <v>0</v>
      </c>
      <c r="I46" s="23">
        <f t="shared" si="18"/>
        <v>0</v>
      </c>
      <c r="J46" s="23">
        <f t="shared" si="18"/>
        <v>0</v>
      </c>
    </row>
    <row r="47" spans="1:10" ht="18.75" customHeight="1">
      <c r="A47" s="2"/>
      <c r="B47" s="22"/>
      <c r="C47" s="22"/>
      <c r="D47" s="66">
        <v>2130</v>
      </c>
      <c r="E47" s="23">
        <f aca="true" t="shared" si="19" ref="E47:J47">E20</f>
        <v>10570</v>
      </c>
      <c r="F47" s="23">
        <f t="shared" si="19"/>
        <v>0</v>
      </c>
      <c r="G47" s="23">
        <f t="shared" si="19"/>
        <v>0</v>
      </c>
      <c r="H47" s="23">
        <f t="shared" si="19"/>
        <v>0</v>
      </c>
      <c r="I47" s="23">
        <f t="shared" si="19"/>
        <v>0</v>
      </c>
      <c r="J47" s="23">
        <f t="shared" si="19"/>
        <v>0</v>
      </c>
    </row>
    <row r="48" spans="1:10" ht="18.75" customHeight="1">
      <c r="A48" s="2"/>
      <c r="B48" s="22"/>
      <c r="C48" s="22"/>
      <c r="D48" s="7" t="s">
        <v>89</v>
      </c>
      <c r="E48" s="9">
        <f aca="true" t="shared" si="20" ref="E48:J48">E49</f>
        <v>47000</v>
      </c>
      <c r="F48" s="9">
        <f t="shared" si="20"/>
        <v>0</v>
      </c>
      <c r="G48" s="9">
        <f t="shared" si="20"/>
        <v>0</v>
      </c>
      <c r="H48" s="9">
        <f t="shared" si="20"/>
        <v>0</v>
      </c>
      <c r="I48" s="9">
        <f t="shared" si="20"/>
        <v>0</v>
      </c>
      <c r="J48" s="9">
        <f t="shared" si="20"/>
        <v>0</v>
      </c>
    </row>
    <row r="49" spans="1:10" ht="18.75" customHeight="1">
      <c r="A49" s="2"/>
      <c r="B49" s="22"/>
      <c r="C49" s="22"/>
      <c r="D49" s="67">
        <v>6410</v>
      </c>
      <c r="E49" s="23">
        <f aca="true" t="shared" si="21" ref="E49:J49">E14</f>
        <v>47000</v>
      </c>
      <c r="F49" s="23">
        <f t="shared" si="21"/>
        <v>0</v>
      </c>
      <c r="G49" s="23">
        <f t="shared" si="21"/>
        <v>0</v>
      </c>
      <c r="H49" s="23">
        <f t="shared" si="21"/>
        <v>0</v>
      </c>
      <c r="I49" s="23">
        <f t="shared" si="21"/>
        <v>0</v>
      </c>
      <c r="J49" s="23">
        <f t="shared" si="21"/>
        <v>0</v>
      </c>
    </row>
    <row r="50" spans="1:10" ht="18" customHeight="1">
      <c r="A50" s="2"/>
      <c r="B50" s="22"/>
      <c r="C50" s="22"/>
      <c r="D50" s="7" t="s">
        <v>27</v>
      </c>
      <c r="E50" s="9">
        <f aca="true" t="shared" si="22" ref="E50:J50">E44+E48</f>
        <v>186688</v>
      </c>
      <c r="F50" s="9">
        <f t="shared" si="22"/>
        <v>49215</v>
      </c>
      <c r="G50" s="9">
        <f t="shared" si="22"/>
        <v>0</v>
      </c>
      <c r="H50" s="9">
        <f t="shared" si="22"/>
        <v>0</v>
      </c>
      <c r="I50" s="9">
        <f t="shared" si="22"/>
        <v>0</v>
      </c>
      <c r="J50" s="9">
        <f t="shared" si="22"/>
        <v>0</v>
      </c>
    </row>
    <row r="51" spans="1:10" ht="17.25" customHeight="1">
      <c r="A51" s="30"/>
      <c r="B51" s="30"/>
      <c r="C51" s="30"/>
      <c r="D51" s="25" t="s">
        <v>13</v>
      </c>
      <c r="E51" s="107">
        <f>E50-F50</f>
        <v>137473</v>
      </c>
      <c r="F51" s="108"/>
      <c r="G51" s="107">
        <f>G50-H50</f>
        <v>0</v>
      </c>
      <c r="H51" s="108"/>
      <c r="I51" s="107">
        <f>I50-J50</f>
        <v>0</v>
      </c>
      <c r="J51" s="108"/>
    </row>
    <row r="52" spans="1:10" ht="15">
      <c r="A52" s="54"/>
      <c r="B52" s="54"/>
      <c r="C52" s="54"/>
      <c r="D52" s="54"/>
      <c r="E52" s="54"/>
      <c r="F52" s="54"/>
      <c r="G52" s="54"/>
      <c r="H52" s="54"/>
      <c r="I52" s="54"/>
      <c r="J52" s="54"/>
    </row>
    <row r="53" spans="1:10" ht="23.25" customHeight="1">
      <c r="A53" s="4"/>
      <c r="B53" s="5"/>
      <c r="C53" s="5"/>
      <c r="D53" s="6" t="s">
        <v>11</v>
      </c>
      <c r="E53" s="5"/>
      <c r="F53" s="5"/>
      <c r="G53" s="5"/>
      <c r="H53" s="5"/>
      <c r="I53" s="5"/>
      <c r="J53" s="5"/>
    </row>
    <row r="54" spans="1:10" ht="15">
      <c r="A54" s="2"/>
      <c r="B54" s="22"/>
      <c r="C54" s="22" t="s">
        <v>20</v>
      </c>
      <c r="D54" s="7" t="s">
        <v>90</v>
      </c>
      <c r="E54" s="9">
        <f aca="true" t="shared" si="23" ref="E54:J54">SUM(E55:E58)</f>
        <v>0</v>
      </c>
      <c r="F54" s="9">
        <f t="shared" si="23"/>
        <v>0</v>
      </c>
      <c r="G54" s="9">
        <f t="shared" si="23"/>
        <v>139688</v>
      </c>
      <c r="H54" s="9">
        <f t="shared" si="23"/>
        <v>49215</v>
      </c>
      <c r="I54" s="9">
        <f t="shared" si="23"/>
        <v>129118</v>
      </c>
      <c r="J54" s="9">
        <f t="shared" si="23"/>
        <v>47000</v>
      </c>
    </row>
    <row r="55" spans="1:10" s="68" customFormat="1" ht="15">
      <c r="A55" s="2"/>
      <c r="B55" s="22"/>
      <c r="C55" s="22"/>
      <c r="D55" s="67">
        <v>4010</v>
      </c>
      <c r="E55" s="23">
        <f aca="true" t="shared" si="24" ref="E55:J55">E38</f>
        <v>0</v>
      </c>
      <c r="F55" s="23">
        <f t="shared" si="24"/>
        <v>0</v>
      </c>
      <c r="G55" s="23">
        <f t="shared" si="24"/>
        <v>10570</v>
      </c>
      <c r="H55" s="23">
        <f t="shared" si="24"/>
        <v>0</v>
      </c>
      <c r="I55" s="23">
        <f t="shared" si="24"/>
        <v>0</v>
      </c>
      <c r="J55" s="23">
        <f t="shared" si="24"/>
        <v>0</v>
      </c>
    </row>
    <row r="56" spans="1:10" s="68" customFormat="1" ht="15">
      <c r="A56" s="2"/>
      <c r="B56" s="22"/>
      <c r="C56" s="22"/>
      <c r="D56" s="67">
        <v>4130</v>
      </c>
      <c r="E56" s="23">
        <f aca="true" t="shared" si="25" ref="E56:J56">E34</f>
        <v>0</v>
      </c>
      <c r="F56" s="23">
        <f t="shared" si="25"/>
        <v>0</v>
      </c>
      <c r="G56" s="23">
        <f t="shared" si="25"/>
        <v>65247</v>
      </c>
      <c r="H56" s="23">
        <f t="shared" si="25"/>
        <v>0</v>
      </c>
      <c r="I56" s="23">
        <f t="shared" si="25"/>
        <v>65247</v>
      </c>
      <c r="J56" s="23">
        <f t="shared" si="25"/>
        <v>0</v>
      </c>
    </row>
    <row r="57" spans="1:10" s="68" customFormat="1" ht="15">
      <c r="A57" s="2"/>
      <c r="B57" s="22"/>
      <c r="C57" s="22"/>
      <c r="D57" s="67">
        <v>4210</v>
      </c>
      <c r="E57" s="23">
        <f aca="true" t="shared" si="26" ref="E57:J57">E28</f>
        <v>0</v>
      </c>
      <c r="F57" s="23">
        <f t="shared" si="26"/>
        <v>0</v>
      </c>
      <c r="G57" s="23">
        <f t="shared" si="26"/>
        <v>63871</v>
      </c>
      <c r="H57" s="23">
        <f t="shared" si="26"/>
        <v>47000</v>
      </c>
      <c r="I57" s="23">
        <f t="shared" si="26"/>
        <v>63871</v>
      </c>
      <c r="J57" s="23">
        <f t="shared" si="26"/>
        <v>47000</v>
      </c>
    </row>
    <row r="58" spans="1:10" s="68" customFormat="1" ht="15">
      <c r="A58" s="2"/>
      <c r="B58" s="22"/>
      <c r="C58" s="22"/>
      <c r="D58" s="67">
        <v>4280</v>
      </c>
      <c r="E58" s="23">
        <f aca="true" t="shared" si="27" ref="E58:J58">E24</f>
        <v>0</v>
      </c>
      <c r="F58" s="23">
        <f t="shared" si="27"/>
        <v>0</v>
      </c>
      <c r="G58" s="23">
        <f t="shared" si="27"/>
        <v>0</v>
      </c>
      <c r="H58" s="23">
        <f t="shared" si="27"/>
        <v>2215</v>
      </c>
      <c r="I58" s="23">
        <f t="shared" si="27"/>
        <v>0</v>
      </c>
      <c r="J58" s="23">
        <f t="shared" si="27"/>
        <v>0</v>
      </c>
    </row>
    <row r="59" spans="1:10" ht="18" customHeight="1">
      <c r="A59" s="2"/>
      <c r="B59" s="22"/>
      <c r="C59" s="22"/>
      <c r="D59" s="7" t="s">
        <v>89</v>
      </c>
      <c r="E59" s="9">
        <f aca="true" t="shared" si="28" ref="E59:J59">E60</f>
        <v>0</v>
      </c>
      <c r="F59" s="9">
        <f t="shared" si="28"/>
        <v>0</v>
      </c>
      <c r="G59" s="9">
        <f t="shared" si="28"/>
        <v>47000</v>
      </c>
      <c r="H59" s="9">
        <f t="shared" si="28"/>
        <v>0</v>
      </c>
      <c r="I59" s="9">
        <f t="shared" si="28"/>
        <v>47000</v>
      </c>
      <c r="J59" s="9">
        <f t="shared" si="28"/>
        <v>0</v>
      </c>
    </row>
    <row r="60" spans="1:10" ht="18" customHeight="1">
      <c r="A60" s="2"/>
      <c r="B60" s="22"/>
      <c r="C60" s="22"/>
      <c r="D60" s="67">
        <v>6060</v>
      </c>
      <c r="E60" s="23">
        <f aca="true" t="shared" si="29" ref="E60:J60">E29</f>
        <v>0</v>
      </c>
      <c r="F60" s="23">
        <f t="shared" si="29"/>
        <v>0</v>
      </c>
      <c r="G60" s="23">
        <f t="shared" si="29"/>
        <v>47000</v>
      </c>
      <c r="H60" s="23">
        <f t="shared" si="29"/>
        <v>0</v>
      </c>
      <c r="I60" s="23">
        <f t="shared" si="29"/>
        <v>47000</v>
      </c>
      <c r="J60" s="23">
        <f t="shared" si="29"/>
        <v>0</v>
      </c>
    </row>
    <row r="61" spans="1:10" ht="15">
      <c r="A61" s="29"/>
      <c r="B61" s="28"/>
      <c r="C61" s="28"/>
      <c r="D61" s="7" t="s">
        <v>28</v>
      </c>
      <c r="E61" s="9">
        <f aca="true" t="shared" si="30" ref="E61:J61">E54+E59</f>
        <v>0</v>
      </c>
      <c r="F61" s="9">
        <f t="shared" si="30"/>
        <v>0</v>
      </c>
      <c r="G61" s="9">
        <f t="shared" si="30"/>
        <v>186688</v>
      </c>
      <c r="H61" s="9">
        <f t="shared" si="30"/>
        <v>49215</v>
      </c>
      <c r="I61" s="9">
        <f t="shared" si="30"/>
        <v>176118</v>
      </c>
      <c r="J61" s="9">
        <f t="shared" si="30"/>
        <v>47000</v>
      </c>
    </row>
    <row r="62" spans="1:10" ht="15">
      <c r="A62" s="2"/>
      <c r="B62" s="22"/>
      <c r="C62" s="22"/>
      <c r="D62" s="55" t="s">
        <v>13</v>
      </c>
      <c r="E62" s="109">
        <f>E61-F61</f>
        <v>0</v>
      </c>
      <c r="F62" s="110"/>
      <c r="G62" s="109">
        <f>G61-H61</f>
        <v>137473</v>
      </c>
      <c r="H62" s="110"/>
      <c r="I62" s="109">
        <f>I61-J61</f>
        <v>129118</v>
      </c>
      <c r="J62" s="110"/>
    </row>
    <row r="63" spans="1:10" ht="15">
      <c r="A63" s="56"/>
      <c r="B63" s="57"/>
      <c r="C63" s="57"/>
      <c r="D63" s="58"/>
      <c r="E63" s="59"/>
      <c r="F63" s="59"/>
      <c r="G63" s="59"/>
      <c r="H63" s="59"/>
      <c r="I63" s="59"/>
      <c r="J63" s="59"/>
    </row>
    <row r="64" spans="1:10" ht="22.5" customHeight="1">
      <c r="A64" s="60"/>
      <c r="B64" s="61"/>
      <c r="C64" s="61"/>
      <c r="D64" s="62" t="s">
        <v>14</v>
      </c>
      <c r="E64" s="61"/>
      <c r="F64" s="63"/>
      <c r="G64" s="61"/>
      <c r="H64" s="61"/>
      <c r="I64" s="36"/>
      <c r="J64" s="36"/>
    </row>
    <row r="65" spans="1:10" ht="15">
      <c r="A65" s="8"/>
      <c r="B65" s="8"/>
      <c r="C65" s="8"/>
      <c r="D65" s="8" t="s">
        <v>19</v>
      </c>
      <c r="E65" s="9">
        <f aca="true" t="shared" si="31" ref="E65:J65">E68+E69+E70+E71+E72</f>
        <v>0</v>
      </c>
      <c r="F65" s="9">
        <f t="shared" si="31"/>
        <v>0</v>
      </c>
      <c r="G65" s="9">
        <f t="shared" si="31"/>
        <v>139688</v>
      </c>
      <c r="H65" s="9">
        <f t="shared" si="31"/>
        <v>49215</v>
      </c>
      <c r="I65" s="9">
        <f t="shared" si="31"/>
        <v>129118</v>
      </c>
      <c r="J65" s="9">
        <f t="shared" si="31"/>
        <v>47000</v>
      </c>
    </row>
    <row r="66" spans="1:10" ht="15">
      <c r="A66" s="3"/>
      <c r="B66" s="3"/>
      <c r="C66" s="3"/>
      <c r="D66" s="11" t="s">
        <v>15</v>
      </c>
      <c r="E66" s="23">
        <f aca="true" t="shared" si="32" ref="E66:J66">E55</f>
        <v>0</v>
      </c>
      <c r="F66" s="23">
        <f t="shared" si="32"/>
        <v>0</v>
      </c>
      <c r="G66" s="23">
        <f t="shared" si="32"/>
        <v>10570</v>
      </c>
      <c r="H66" s="23">
        <f t="shared" si="32"/>
        <v>0</v>
      </c>
      <c r="I66" s="23">
        <f t="shared" si="32"/>
        <v>0</v>
      </c>
      <c r="J66" s="23">
        <f t="shared" si="32"/>
        <v>0</v>
      </c>
    </row>
    <row r="67" spans="1:10" ht="15">
      <c r="A67" s="10"/>
      <c r="B67" s="10" t="s">
        <v>20</v>
      </c>
      <c r="C67" s="10"/>
      <c r="D67" s="11" t="s">
        <v>16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</row>
    <row r="68" spans="1:10" ht="15">
      <c r="A68" s="10"/>
      <c r="B68" s="10"/>
      <c r="C68" s="10"/>
      <c r="D68" s="11" t="s">
        <v>17</v>
      </c>
      <c r="E68" s="12">
        <f aca="true" t="shared" si="33" ref="E68:J68">SUM(E66:E67)</f>
        <v>0</v>
      </c>
      <c r="F68" s="12">
        <f t="shared" si="33"/>
        <v>0</v>
      </c>
      <c r="G68" s="12">
        <f t="shared" si="33"/>
        <v>10570</v>
      </c>
      <c r="H68" s="12">
        <f t="shared" si="33"/>
        <v>0</v>
      </c>
      <c r="I68" s="12">
        <f t="shared" si="33"/>
        <v>0</v>
      </c>
      <c r="J68" s="12">
        <f t="shared" si="33"/>
        <v>0</v>
      </c>
    </row>
    <row r="69" spans="1:10" ht="28.5">
      <c r="A69" s="10"/>
      <c r="B69" s="10"/>
      <c r="C69" s="10"/>
      <c r="D69" s="13" t="s">
        <v>18</v>
      </c>
      <c r="E69" s="12">
        <f aca="true" t="shared" si="34" ref="E69:J69">E56+E57+E58</f>
        <v>0</v>
      </c>
      <c r="F69" s="12">
        <f t="shared" si="34"/>
        <v>0</v>
      </c>
      <c r="G69" s="12">
        <f t="shared" si="34"/>
        <v>129118</v>
      </c>
      <c r="H69" s="12">
        <f t="shared" si="34"/>
        <v>49215</v>
      </c>
      <c r="I69" s="12">
        <f t="shared" si="34"/>
        <v>129118</v>
      </c>
      <c r="J69" s="12">
        <f t="shared" si="34"/>
        <v>47000</v>
      </c>
    </row>
    <row r="70" spans="1:10" ht="15">
      <c r="A70" s="10"/>
      <c r="B70" s="10"/>
      <c r="C70" s="10"/>
      <c r="D70" s="13" t="s">
        <v>24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</row>
    <row r="71" spans="1:10" ht="15">
      <c r="A71" s="10"/>
      <c r="B71" s="10"/>
      <c r="C71" s="10"/>
      <c r="D71" s="11" t="s">
        <v>21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</row>
    <row r="72" spans="1:10" ht="15">
      <c r="A72" s="10"/>
      <c r="B72" s="10"/>
      <c r="C72" s="10"/>
      <c r="D72" s="11" t="s">
        <v>22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</row>
    <row r="73" spans="1:10" ht="15">
      <c r="A73" s="10"/>
      <c r="B73" s="28"/>
      <c r="C73" s="28"/>
      <c r="D73" s="8" t="s">
        <v>23</v>
      </c>
      <c r="E73" s="64">
        <f aca="true" t="shared" si="35" ref="E73:J73">E60</f>
        <v>0</v>
      </c>
      <c r="F73" s="64">
        <f t="shared" si="35"/>
        <v>0</v>
      </c>
      <c r="G73" s="64">
        <f t="shared" si="35"/>
        <v>47000</v>
      </c>
      <c r="H73" s="64">
        <f t="shared" si="35"/>
        <v>0</v>
      </c>
      <c r="I73" s="64">
        <f t="shared" si="35"/>
        <v>47000</v>
      </c>
      <c r="J73" s="64">
        <f t="shared" si="35"/>
        <v>0</v>
      </c>
    </row>
    <row r="74" spans="1:10" ht="57">
      <c r="A74" s="10"/>
      <c r="B74" s="10"/>
      <c r="C74" s="10"/>
      <c r="D74" s="13" t="s">
        <v>29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</row>
    <row r="75" spans="1:10" ht="15">
      <c r="A75" s="10"/>
      <c r="B75" s="28"/>
      <c r="C75" s="28"/>
      <c r="D75" s="7" t="s">
        <v>12</v>
      </c>
      <c r="E75" s="9">
        <f aca="true" t="shared" si="36" ref="E75:J75">E65+E73</f>
        <v>0</v>
      </c>
      <c r="F75" s="9">
        <f t="shared" si="36"/>
        <v>0</v>
      </c>
      <c r="G75" s="9">
        <f t="shared" si="36"/>
        <v>186688</v>
      </c>
      <c r="H75" s="9">
        <f t="shared" si="36"/>
        <v>49215</v>
      </c>
      <c r="I75" s="9">
        <f t="shared" si="36"/>
        <v>176118</v>
      </c>
      <c r="J75" s="9">
        <f t="shared" si="36"/>
        <v>47000</v>
      </c>
    </row>
    <row r="76" spans="1:10" ht="15">
      <c r="A76" s="24"/>
      <c r="B76" s="24"/>
      <c r="C76" s="24"/>
      <c r="D76" s="25" t="s">
        <v>13</v>
      </c>
      <c r="E76" s="97">
        <f>E75-F75</f>
        <v>0</v>
      </c>
      <c r="F76" s="98"/>
      <c r="G76" s="97">
        <f>G75-H75</f>
        <v>137473</v>
      </c>
      <c r="H76" s="98"/>
      <c r="I76" s="97">
        <f>I75-J75</f>
        <v>129118</v>
      </c>
      <c r="J76" s="98"/>
    </row>
  </sheetData>
  <sheetProtection/>
  <mergeCells count="29">
    <mergeCell ref="E76:F76"/>
    <mergeCell ref="G76:H76"/>
    <mergeCell ref="I76:J76"/>
    <mergeCell ref="E51:F51"/>
    <mergeCell ref="G51:H51"/>
    <mergeCell ref="I51:J51"/>
    <mergeCell ref="E62:F62"/>
    <mergeCell ref="G62:H62"/>
    <mergeCell ref="I62:J62"/>
    <mergeCell ref="A6:D6"/>
    <mergeCell ref="A39:D39"/>
    <mergeCell ref="A40:D40"/>
    <mergeCell ref="E40:F40"/>
    <mergeCell ref="G40:H40"/>
    <mergeCell ref="I40:J40"/>
    <mergeCell ref="A7:D7"/>
    <mergeCell ref="A25:D25"/>
    <mergeCell ref="A21:D21"/>
    <mergeCell ref="A31:D31"/>
    <mergeCell ref="A35:D35"/>
    <mergeCell ref="A1:J1"/>
    <mergeCell ref="A2:J2"/>
    <mergeCell ref="A4:A5"/>
    <mergeCell ref="B4:B5"/>
    <mergeCell ref="C4:C5"/>
    <mergeCell ref="D4:D5"/>
    <mergeCell ref="E4:F4"/>
    <mergeCell ref="G4:H4"/>
    <mergeCell ref="I4:J4"/>
  </mergeCells>
  <printOptions horizontalCentered="1"/>
  <pageMargins left="0.2755905511811024" right="0.2362204724409449" top="1.062992125984252" bottom="0.4724409448818898" header="0.4330708661417323" footer="0.4724409448818898"/>
  <pageSetup fitToHeight="4" horizontalDpi="600" verticalDpi="600" orientation="landscape" paperSize="9" scale="91" r:id="rId1"/>
  <headerFooter>
    <oddHeader>&amp;RZałącznik Nr 2  do Uchwały  Nr 883/11 
Zarządu Powiatu w Stargardzie Szczecińskim
z dnia 10 listopada 2011 roku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defaultGridColor="0" zoomScalePageLayoutView="0" colorId="8" workbookViewId="0" topLeftCell="A1">
      <pane ySplit="6" topLeftCell="A13" activePane="bottomLeft" state="frozen"/>
      <selection pane="topLeft" activeCell="E19" sqref="E19:J19"/>
      <selection pane="bottomLeft" activeCell="G23" sqref="G23"/>
    </sheetView>
  </sheetViews>
  <sheetFormatPr defaultColWidth="9.140625" defaultRowHeight="15"/>
  <cols>
    <col min="1" max="1" width="6.140625" style="38" customWidth="1"/>
    <col min="2" max="2" width="10.140625" style="38" customWidth="1"/>
    <col min="3" max="3" width="13.57421875" style="38" customWidth="1"/>
    <col min="4" max="4" width="16.7109375" style="38" customWidth="1"/>
    <col min="5" max="5" width="14.8515625" style="38" customWidth="1"/>
    <col min="6" max="6" width="18.140625" style="38" customWidth="1"/>
    <col min="7" max="7" width="17.00390625" style="38" customWidth="1"/>
    <col min="8" max="8" width="15.00390625" style="38" customWidth="1"/>
    <col min="9" max="9" width="15.8515625" style="38" customWidth="1"/>
    <col min="10" max="10" width="15.421875" style="38" customWidth="1"/>
    <col min="11" max="11" width="6.421875" style="38" customWidth="1"/>
    <col min="12" max="12" width="18.8515625" style="38" customWidth="1"/>
    <col min="13" max="16384" width="9.140625" style="37" customWidth="1"/>
  </cols>
  <sheetData>
    <row r="1" spans="1:12" ht="57.75" customHeight="1">
      <c r="A1" s="137" t="s">
        <v>32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9"/>
    </row>
    <row r="2" spans="5:12" ht="12" customHeight="1">
      <c r="E2" s="39"/>
      <c r="F2" s="39"/>
      <c r="G2" s="39"/>
      <c r="H2" s="39"/>
      <c r="I2" s="39"/>
      <c r="L2" s="40" t="s">
        <v>0</v>
      </c>
    </row>
    <row r="3" spans="1:12" s="41" customFormat="1" ht="17.25" customHeight="1">
      <c r="A3" s="140" t="s">
        <v>1</v>
      </c>
      <c r="B3" s="140" t="s">
        <v>33</v>
      </c>
      <c r="C3" s="141" t="s">
        <v>34</v>
      </c>
      <c r="D3" s="141" t="s">
        <v>35</v>
      </c>
      <c r="E3" s="142" t="s">
        <v>36</v>
      </c>
      <c r="F3" s="142"/>
      <c r="G3" s="142"/>
      <c r="H3" s="142"/>
      <c r="I3" s="142"/>
      <c r="J3" s="142"/>
      <c r="K3" s="142"/>
      <c r="L3" s="142"/>
    </row>
    <row r="4" spans="1:12" s="41" customFormat="1" ht="12" customHeight="1">
      <c r="A4" s="140"/>
      <c r="B4" s="140"/>
      <c r="C4" s="141"/>
      <c r="D4" s="141"/>
      <c r="E4" s="142" t="s">
        <v>37</v>
      </c>
      <c r="F4" s="142" t="s">
        <v>36</v>
      </c>
      <c r="G4" s="142"/>
      <c r="H4" s="142"/>
      <c r="I4" s="142"/>
      <c r="J4" s="142"/>
      <c r="K4" s="142"/>
      <c r="L4" s="142" t="s">
        <v>38</v>
      </c>
    </row>
    <row r="5" spans="1:12" s="41" customFormat="1" ht="12" customHeight="1">
      <c r="A5" s="140"/>
      <c r="B5" s="140"/>
      <c r="C5" s="141"/>
      <c r="D5" s="141"/>
      <c r="E5" s="142"/>
      <c r="F5" s="143" t="s">
        <v>39</v>
      </c>
      <c r="G5" s="144"/>
      <c r="H5" s="42"/>
      <c r="I5" s="129" t="s">
        <v>40</v>
      </c>
      <c r="J5" s="131" t="s">
        <v>41</v>
      </c>
      <c r="K5" s="132"/>
      <c r="L5" s="142"/>
    </row>
    <row r="6" spans="1:12" ht="93" customHeight="1">
      <c r="A6" s="140"/>
      <c r="B6" s="140"/>
      <c r="C6" s="141"/>
      <c r="D6" s="141"/>
      <c r="E6" s="142"/>
      <c r="F6" s="70" t="s">
        <v>42</v>
      </c>
      <c r="G6" s="70" t="s">
        <v>43</v>
      </c>
      <c r="H6" s="69" t="s">
        <v>44</v>
      </c>
      <c r="I6" s="130"/>
      <c r="J6" s="133"/>
      <c r="K6" s="134"/>
      <c r="L6" s="142"/>
    </row>
    <row r="7" spans="1:12" s="44" customFormat="1" ht="11.25" customHeight="1">
      <c r="A7" s="43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135">
        <v>10</v>
      </c>
      <c r="K7" s="136"/>
      <c r="L7" s="43">
        <v>11</v>
      </c>
    </row>
    <row r="8" spans="1:12" ht="18.75" customHeight="1">
      <c r="A8" s="45" t="s">
        <v>45</v>
      </c>
      <c r="B8" s="45"/>
      <c r="C8" s="46">
        <f>SUM(D8)</f>
        <v>75000</v>
      </c>
      <c r="D8" s="46">
        <f>SUM(D9)</f>
        <v>75000</v>
      </c>
      <c r="E8" s="46">
        <f>SUM(F8:J8)</f>
        <v>75000</v>
      </c>
      <c r="F8" s="46">
        <f aca="true" t="shared" si="0" ref="F8:L8">SUM(F9)</f>
        <v>0</v>
      </c>
      <c r="G8" s="46">
        <f t="shared" si="0"/>
        <v>75000</v>
      </c>
      <c r="H8" s="46">
        <f t="shared" si="0"/>
        <v>0</v>
      </c>
      <c r="I8" s="46">
        <f t="shared" si="0"/>
        <v>0</v>
      </c>
      <c r="J8" s="121">
        <f t="shared" si="0"/>
        <v>0</v>
      </c>
      <c r="K8" s="122"/>
      <c r="L8" s="46">
        <f t="shared" si="0"/>
        <v>0</v>
      </c>
    </row>
    <row r="9" spans="1:12" ht="19.5" customHeight="1">
      <c r="A9" s="47"/>
      <c r="B9" s="47" t="s">
        <v>46</v>
      </c>
      <c r="C9" s="48">
        <f aca="true" t="shared" si="1" ref="C9:C26">SUM(D9)</f>
        <v>75000</v>
      </c>
      <c r="D9" s="49">
        <f>SUM(E9+L9)</f>
        <v>75000</v>
      </c>
      <c r="E9" s="49">
        <f aca="true" t="shared" si="2" ref="E9:E26">SUM(F9:J9)</f>
        <v>75000</v>
      </c>
      <c r="F9" s="49">
        <v>0</v>
      </c>
      <c r="G9" s="49">
        <v>75000</v>
      </c>
      <c r="H9" s="49">
        <v>0</v>
      </c>
      <c r="I9" s="49">
        <v>0</v>
      </c>
      <c r="J9" s="123">
        <v>0</v>
      </c>
      <c r="K9" s="124"/>
      <c r="L9" s="49">
        <f aca="true" t="shared" si="3" ref="L9:L23">SUM(L10)</f>
        <v>0</v>
      </c>
    </row>
    <row r="10" spans="1:12" ht="20.25" customHeight="1">
      <c r="A10" s="45" t="s">
        <v>47</v>
      </c>
      <c r="B10" s="45"/>
      <c r="C10" s="46">
        <f t="shared" si="1"/>
        <v>137000</v>
      </c>
      <c r="D10" s="46">
        <f aca="true" t="shared" si="4" ref="D10:J10">SUM(D11)</f>
        <v>137000</v>
      </c>
      <c r="E10" s="46">
        <f t="shared" si="4"/>
        <v>137000</v>
      </c>
      <c r="F10" s="46">
        <f t="shared" si="4"/>
        <v>0</v>
      </c>
      <c r="G10" s="46">
        <f t="shared" si="4"/>
        <v>137000</v>
      </c>
      <c r="H10" s="46">
        <f t="shared" si="4"/>
        <v>0</v>
      </c>
      <c r="I10" s="46">
        <f t="shared" si="4"/>
        <v>0</v>
      </c>
      <c r="J10" s="121">
        <f t="shared" si="4"/>
        <v>0</v>
      </c>
      <c r="K10" s="122"/>
      <c r="L10" s="46">
        <f t="shared" si="3"/>
        <v>0</v>
      </c>
    </row>
    <row r="11" spans="1:12" ht="18.75" customHeight="1">
      <c r="A11" s="47"/>
      <c r="B11" s="47" t="s">
        <v>48</v>
      </c>
      <c r="C11" s="48">
        <f t="shared" si="1"/>
        <v>137000</v>
      </c>
      <c r="D11" s="49">
        <f>SUM(E11+L11)</f>
        <v>137000</v>
      </c>
      <c r="E11" s="49">
        <f t="shared" si="2"/>
        <v>137000</v>
      </c>
      <c r="F11" s="49">
        <v>0</v>
      </c>
      <c r="G11" s="49">
        <v>137000</v>
      </c>
      <c r="H11" s="49">
        <v>0</v>
      </c>
      <c r="I11" s="49">
        <v>0</v>
      </c>
      <c r="J11" s="123">
        <v>0</v>
      </c>
      <c r="K11" s="124"/>
      <c r="L11" s="49">
        <f t="shared" si="3"/>
        <v>0</v>
      </c>
    </row>
    <row r="12" spans="1:12" ht="20.25" customHeight="1">
      <c r="A12" s="45" t="s">
        <v>49</v>
      </c>
      <c r="B12" s="45"/>
      <c r="C12" s="46">
        <f t="shared" si="1"/>
        <v>641692</v>
      </c>
      <c r="D12" s="46">
        <f>SUM(D13:D15)</f>
        <v>641692</v>
      </c>
      <c r="E12" s="46">
        <f aca="true" t="shared" si="5" ref="E12:L12">SUM(E13:E15)</f>
        <v>641692</v>
      </c>
      <c r="F12" s="46">
        <f t="shared" si="5"/>
        <v>323594</v>
      </c>
      <c r="G12" s="46">
        <f t="shared" si="5"/>
        <v>317698</v>
      </c>
      <c r="H12" s="46">
        <f t="shared" si="5"/>
        <v>0</v>
      </c>
      <c r="I12" s="46">
        <f t="shared" si="5"/>
        <v>400</v>
      </c>
      <c r="J12" s="121">
        <f t="shared" si="5"/>
        <v>0</v>
      </c>
      <c r="K12" s="122"/>
      <c r="L12" s="46">
        <f t="shared" si="5"/>
        <v>0</v>
      </c>
    </row>
    <row r="13" spans="1:12" ht="18.75" customHeight="1">
      <c r="A13" s="47"/>
      <c r="B13" s="47" t="s">
        <v>50</v>
      </c>
      <c r="C13" s="48">
        <f t="shared" si="1"/>
        <v>213000</v>
      </c>
      <c r="D13" s="49">
        <f>SUM(E13+L13)</f>
        <v>213000</v>
      </c>
      <c r="E13" s="49">
        <f t="shared" si="2"/>
        <v>213000</v>
      </c>
      <c r="F13" s="49">
        <v>0</v>
      </c>
      <c r="G13" s="49">
        <v>213000</v>
      </c>
      <c r="H13" s="49">
        <v>0</v>
      </c>
      <c r="I13" s="49">
        <v>0</v>
      </c>
      <c r="J13" s="123">
        <v>0</v>
      </c>
      <c r="K13" s="124"/>
      <c r="L13" s="49">
        <f t="shared" si="3"/>
        <v>0</v>
      </c>
    </row>
    <row r="14" spans="1:12" ht="18" customHeight="1">
      <c r="A14" s="47"/>
      <c r="B14" s="47" t="s">
        <v>51</v>
      </c>
      <c r="C14" s="48">
        <f t="shared" si="1"/>
        <v>55000</v>
      </c>
      <c r="D14" s="49">
        <f>SUM(E14+L14)</f>
        <v>55000</v>
      </c>
      <c r="E14" s="49">
        <f t="shared" si="2"/>
        <v>55000</v>
      </c>
      <c r="F14" s="49">
        <v>0</v>
      </c>
      <c r="G14" s="49">
        <v>55000</v>
      </c>
      <c r="H14" s="49">
        <v>0</v>
      </c>
      <c r="I14" s="49">
        <v>0</v>
      </c>
      <c r="J14" s="123">
        <v>0</v>
      </c>
      <c r="K14" s="124"/>
      <c r="L14" s="49">
        <f t="shared" si="3"/>
        <v>0</v>
      </c>
    </row>
    <row r="15" spans="1:12" ht="18" customHeight="1">
      <c r="A15" s="47"/>
      <c r="B15" s="47" t="s">
        <v>52</v>
      </c>
      <c r="C15" s="48">
        <f t="shared" si="1"/>
        <v>373692</v>
      </c>
      <c r="D15" s="49">
        <f>SUM(E15+L15)</f>
        <v>373692</v>
      </c>
      <c r="E15" s="49">
        <f t="shared" si="2"/>
        <v>373692</v>
      </c>
      <c r="F15" s="49">
        <v>323594</v>
      </c>
      <c r="G15" s="49">
        <v>49698</v>
      </c>
      <c r="H15" s="49">
        <v>0</v>
      </c>
      <c r="I15" s="49">
        <v>400</v>
      </c>
      <c r="J15" s="123">
        <f>SUM(J16)</f>
        <v>0</v>
      </c>
      <c r="K15" s="124"/>
      <c r="L15" s="49">
        <f t="shared" si="3"/>
        <v>0</v>
      </c>
    </row>
    <row r="16" spans="1:12" ht="19.5" customHeight="1">
      <c r="A16" s="45" t="s">
        <v>53</v>
      </c>
      <c r="B16" s="45"/>
      <c r="C16" s="46">
        <f t="shared" si="1"/>
        <v>296800</v>
      </c>
      <c r="D16" s="46">
        <f>SUM(D17:D18)</f>
        <v>296800</v>
      </c>
      <c r="E16" s="46">
        <f aca="true" t="shared" si="6" ref="E16:L16">SUM(E17:E18)</f>
        <v>296800</v>
      </c>
      <c r="F16" s="46">
        <f t="shared" si="6"/>
        <v>265300</v>
      </c>
      <c r="G16" s="46">
        <f t="shared" si="6"/>
        <v>14500</v>
      </c>
      <c r="H16" s="46">
        <f t="shared" si="6"/>
        <v>0</v>
      </c>
      <c r="I16" s="46">
        <f t="shared" si="6"/>
        <v>17000</v>
      </c>
      <c r="J16" s="121">
        <f t="shared" si="6"/>
        <v>0</v>
      </c>
      <c r="K16" s="122"/>
      <c r="L16" s="46">
        <f t="shared" si="6"/>
        <v>0</v>
      </c>
    </row>
    <row r="17" spans="1:12" ht="18.75" customHeight="1">
      <c r="A17" s="47"/>
      <c r="B17" s="47" t="s">
        <v>54</v>
      </c>
      <c r="C17" s="48">
        <f t="shared" si="1"/>
        <v>255800</v>
      </c>
      <c r="D17" s="49">
        <f>SUM(E17+L17)</f>
        <v>255800</v>
      </c>
      <c r="E17" s="49">
        <f t="shared" si="2"/>
        <v>255800</v>
      </c>
      <c r="F17" s="49">
        <v>255800</v>
      </c>
      <c r="G17" s="49">
        <v>0</v>
      </c>
      <c r="H17" s="49">
        <v>0</v>
      </c>
      <c r="I17" s="49">
        <v>0</v>
      </c>
      <c r="J17" s="123">
        <v>0</v>
      </c>
      <c r="K17" s="124"/>
      <c r="L17" s="49">
        <f t="shared" si="3"/>
        <v>0</v>
      </c>
    </row>
    <row r="18" spans="1:12" ht="18.75" customHeight="1">
      <c r="A18" s="47"/>
      <c r="B18" s="47" t="s">
        <v>55</v>
      </c>
      <c r="C18" s="48">
        <f t="shared" si="1"/>
        <v>41000</v>
      </c>
      <c r="D18" s="49">
        <f>SUM(E18+L18)</f>
        <v>41000</v>
      </c>
      <c r="E18" s="49">
        <f t="shared" si="2"/>
        <v>41000</v>
      </c>
      <c r="F18" s="49">
        <v>9500</v>
      </c>
      <c r="G18" s="49">
        <v>14500</v>
      </c>
      <c r="H18" s="49">
        <v>0</v>
      </c>
      <c r="I18" s="49">
        <v>17000</v>
      </c>
      <c r="J18" s="123">
        <v>0</v>
      </c>
      <c r="K18" s="124"/>
      <c r="L18" s="49">
        <v>0</v>
      </c>
    </row>
    <row r="19" spans="1:12" ht="21" customHeight="1">
      <c r="A19" s="45" t="s">
        <v>56</v>
      </c>
      <c r="B19" s="45"/>
      <c r="C19" s="46">
        <f t="shared" si="1"/>
        <v>6037294</v>
      </c>
      <c r="D19" s="46">
        <f aca="true" t="shared" si="7" ref="D19:J19">SUM(D20)</f>
        <v>6037294</v>
      </c>
      <c r="E19" s="46">
        <f t="shared" si="7"/>
        <v>5954294</v>
      </c>
      <c r="F19" s="46">
        <f t="shared" si="7"/>
        <v>4860832</v>
      </c>
      <c r="G19" s="46">
        <f t="shared" si="7"/>
        <v>793462</v>
      </c>
      <c r="H19" s="46">
        <f t="shared" si="7"/>
        <v>0</v>
      </c>
      <c r="I19" s="46">
        <f t="shared" si="7"/>
        <v>300000</v>
      </c>
      <c r="J19" s="121">
        <f t="shared" si="7"/>
        <v>0</v>
      </c>
      <c r="K19" s="122"/>
      <c r="L19" s="46">
        <f t="shared" si="3"/>
        <v>83000</v>
      </c>
    </row>
    <row r="20" spans="1:12" ht="21.75" customHeight="1">
      <c r="A20" s="47"/>
      <c r="B20" s="47" t="s">
        <v>57</v>
      </c>
      <c r="C20" s="48">
        <f t="shared" si="1"/>
        <v>6037294</v>
      </c>
      <c r="D20" s="49">
        <f>SUM(E20+L20)</f>
        <v>6037294</v>
      </c>
      <c r="E20" s="49">
        <f t="shared" si="2"/>
        <v>5954294</v>
      </c>
      <c r="F20" s="49">
        <v>4860832</v>
      </c>
      <c r="G20" s="49">
        <v>793462</v>
      </c>
      <c r="H20" s="49">
        <v>0</v>
      </c>
      <c r="I20" s="49">
        <v>300000</v>
      </c>
      <c r="J20" s="123">
        <v>0</v>
      </c>
      <c r="K20" s="124"/>
      <c r="L20" s="49">
        <v>83000</v>
      </c>
    </row>
    <row r="21" spans="1:12" ht="18.75" customHeight="1">
      <c r="A21" s="45" t="s">
        <v>58</v>
      </c>
      <c r="B21" s="45"/>
      <c r="C21" s="46">
        <f t="shared" si="1"/>
        <v>3785247</v>
      </c>
      <c r="D21" s="46">
        <f aca="true" t="shared" si="8" ref="D21:J21">SUM(D22)</f>
        <v>3785247</v>
      </c>
      <c r="E21" s="46">
        <f t="shared" si="8"/>
        <v>3785247</v>
      </c>
      <c r="F21" s="46">
        <f t="shared" si="8"/>
        <v>0</v>
      </c>
      <c r="G21" s="46">
        <f t="shared" si="8"/>
        <v>3785247</v>
      </c>
      <c r="H21" s="46"/>
      <c r="I21" s="46">
        <f t="shared" si="8"/>
        <v>0</v>
      </c>
      <c r="J21" s="121">
        <f t="shared" si="8"/>
        <v>0</v>
      </c>
      <c r="K21" s="122"/>
      <c r="L21" s="46">
        <f t="shared" si="3"/>
        <v>0</v>
      </c>
    </row>
    <row r="22" spans="1:12" ht="20.25" customHeight="1">
      <c r="A22" s="50"/>
      <c r="B22" s="47" t="s">
        <v>59</v>
      </c>
      <c r="C22" s="48">
        <f t="shared" si="1"/>
        <v>3785247</v>
      </c>
      <c r="D22" s="49">
        <f>SUM(E22+L22)</f>
        <v>3785247</v>
      </c>
      <c r="E22" s="49">
        <f t="shared" si="2"/>
        <v>3785247</v>
      </c>
      <c r="F22" s="49">
        <v>0</v>
      </c>
      <c r="G22" s="49">
        <v>3785247</v>
      </c>
      <c r="H22" s="49">
        <v>0</v>
      </c>
      <c r="I22" s="49">
        <v>0</v>
      </c>
      <c r="J22" s="123">
        <v>0</v>
      </c>
      <c r="K22" s="124"/>
      <c r="L22" s="49">
        <f t="shared" si="3"/>
        <v>0</v>
      </c>
    </row>
    <row r="23" spans="1:12" ht="19.5" customHeight="1">
      <c r="A23" s="45" t="s">
        <v>60</v>
      </c>
      <c r="B23" s="51"/>
      <c r="C23" s="46">
        <f t="shared" si="1"/>
        <v>12000</v>
      </c>
      <c r="D23" s="46">
        <f aca="true" t="shared" si="9" ref="D23:J23">SUM(D24)</f>
        <v>12000</v>
      </c>
      <c r="E23" s="46">
        <f t="shared" si="9"/>
        <v>12000</v>
      </c>
      <c r="F23" s="46">
        <f t="shared" si="9"/>
        <v>0</v>
      </c>
      <c r="G23" s="46">
        <f t="shared" si="9"/>
        <v>12000</v>
      </c>
      <c r="H23" s="46">
        <f t="shared" si="9"/>
        <v>0</v>
      </c>
      <c r="I23" s="46">
        <f t="shared" si="9"/>
        <v>0</v>
      </c>
      <c r="J23" s="121">
        <f t="shared" si="9"/>
        <v>0</v>
      </c>
      <c r="K23" s="122"/>
      <c r="L23" s="46">
        <f t="shared" si="3"/>
        <v>0</v>
      </c>
    </row>
    <row r="24" spans="1:12" ht="20.25" customHeight="1">
      <c r="A24" s="50"/>
      <c r="B24" s="47" t="s">
        <v>61</v>
      </c>
      <c r="C24" s="48">
        <f t="shared" si="1"/>
        <v>12000</v>
      </c>
      <c r="D24" s="49">
        <f>SUM(E24+L24)</f>
        <v>12000</v>
      </c>
      <c r="E24" s="49">
        <f t="shared" si="2"/>
        <v>12000</v>
      </c>
      <c r="F24" s="49">
        <v>0</v>
      </c>
      <c r="G24" s="49">
        <v>12000</v>
      </c>
      <c r="H24" s="49">
        <v>0</v>
      </c>
      <c r="I24" s="49">
        <v>0</v>
      </c>
      <c r="J24" s="123">
        <v>0</v>
      </c>
      <c r="K24" s="124"/>
      <c r="L24" s="49">
        <v>0</v>
      </c>
    </row>
    <row r="25" spans="1:12" ht="19.5" customHeight="1">
      <c r="A25" s="45" t="s">
        <v>62</v>
      </c>
      <c r="B25" s="45"/>
      <c r="C25" s="46">
        <f t="shared" si="1"/>
        <v>246021</v>
      </c>
      <c r="D25" s="46">
        <f>SUM(D26)</f>
        <v>246021</v>
      </c>
      <c r="E25" s="46">
        <f aca="true" t="shared" si="10" ref="E25:L25">SUM(E26)</f>
        <v>246021</v>
      </c>
      <c r="F25" s="46">
        <f t="shared" si="10"/>
        <v>186901</v>
      </c>
      <c r="G25" s="46">
        <f t="shared" si="10"/>
        <v>59120</v>
      </c>
      <c r="H25" s="46">
        <f t="shared" si="10"/>
        <v>0</v>
      </c>
      <c r="I25" s="46">
        <f t="shared" si="10"/>
        <v>0</v>
      </c>
      <c r="J25" s="121">
        <f t="shared" si="10"/>
        <v>0</v>
      </c>
      <c r="K25" s="122"/>
      <c r="L25" s="46">
        <f t="shared" si="10"/>
        <v>0</v>
      </c>
    </row>
    <row r="26" spans="1:12" ht="20.25" customHeight="1">
      <c r="A26" s="50"/>
      <c r="B26" s="47" t="s">
        <v>63</v>
      </c>
      <c r="C26" s="48">
        <f t="shared" si="1"/>
        <v>246021</v>
      </c>
      <c r="D26" s="49">
        <f>SUM(E26+L26)</f>
        <v>246021</v>
      </c>
      <c r="E26" s="49">
        <f t="shared" si="2"/>
        <v>246021</v>
      </c>
      <c r="F26" s="49">
        <v>186901</v>
      </c>
      <c r="G26" s="49">
        <v>59120</v>
      </c>
      <c r="H26" s="49">
        <v>0</v>
      </c>
      <c r="I26" s="49">
        <v>0</v>
      </c>
      <c r="J26" s="123">
        <v>0</v>
      </c>
      <c r="K26" s="124"/>
      <c r="L26" s="49">
        <v>0</v>
      </c>
    </row>
    <row r="27" spans="1:12" ht="22.5" customHeight="1">
      <c r="A27" s="125" t="s">
        <v>64</v>
      </c>
      <c r="B27" s="126"/>
      <c r="C27" s="52">
        <f aca="true" t="shared" si="11" ref="C27:I27">C25+C23+C21+C19+C16+C12+C10+C8</f>
        <v>11231054</v>
      </c>
      <c r="D27" s="52">
        <f t="shared" si="11"/>
        <v>11231054</v>
      </c>
      <c r="E27" s="52">
        <f t="shared" si="11"/>
        <v>11148054</v>
      </c>
      <c r="F27" s="52">
        <f t="shared" si="11"/>
        <v>5636627</v>
      </c>
      <c r="G27" s="52">
        <f t="shared" si="11"/>
        <v>5194027</v>
      </c>
      <c r="H27" s="52">
        <f t="shared" si="11"/>
        <v>0</v>
      </c>
      <c r="I27" s="52">
        <f t="shared" si="11"/>
        <v>317400</v>
      </c>
      <c r="J27" s="127">
        <f>SUM(J8+J10+J12+J16+J19+J21+J23+J25)</f>
        <v>0</v>
      </c>
      <c r="K27" s="128"/>
      <c r="L27" s="52">
        <f>SUM(L8+L10+L12+L16+L19+L21+L23+L25)</f>
        <v>83000</v>
      </c>
    </row>
  </sheetData>
  <sheetProtection/>
  <mergeCells count="34">
    <mergeCell ref="A1:L1"/>
    <mergeCell ref="A3:A6"/>
    <mergeCell ref="B3:B6"/>
    <mergeCell ref="C3:C6"/>
    <mergeCell ref="D3:D6"/>
    <mergeCell ref="E3:L3"/>
    <mergeCell ref="E4:E6"/>
    <mergeCell ref="F4:K4"/>
    <mergeCell ref="L4:L6"/>
    <mergeCell ref="F5:G5"/>
    <mergeCell ref="I5:I6"/>
    <mergeCell ref="J5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A27:B27"/>
    <mergeCell ref="J27:K27"/>
  </mergeCells>
  <printOptions horizontalCentered="1"/>
  <pageMargins left="0.35433070866141736" right="0.2362204724409449" top="1.4566929133858268" bottom="0.5905511811023623" header="0.6299212598425197" footer="0.5118110236220472"/>
  <pageSetup horizontalDpi="300" verticalDpi="300" orientation="landscape" paperSize="9" scale="84" r:id="rId1"/>
  <headerFooter alignWithMargins="0">
    <oddHeader>&amp;RZałącznik Nr 3 do Uchwały Nr 883/11 
Zarządu Powiatu 
w Stargardzie Szczecińskim
z dnia 10 listopada 2011 r.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1"/>
  <sheetViews>
    <sheetView showGridLines="0" tabSelected="1" defaultGridColor="0" zoomScalePageLayoutView="0" colorId="8" workbookViewId="0" topLeftCell="A1">
      <selection activeCell="G24" sqref="G24"/>
    </sheetView>
  </sheetViews>
  <sheetFormatPr defaultColWidth="9.140625" defaultRowHeight="15"/>
  <cols>
    <col min="1" max="1" width="5.57421875" style="38" bestFit="1" customWidth="1"/>
    <col min="2" max="2" width="8.8515625" style="38" bestFit="1" customWidth="1"/>
    <col min="3" max="3" width="14.28125" style="38" customWidth="1"/>
    <col min="4" max="4" width="14.8515625" style="38" customWidth="1"/>
    <col min="5" max="5" width="15.00390625" style="38" customWidth="1"/>
    <col min="6" max="6" width="17.421875" style="38" customWidth="1"/>
    <col min="7" max="7" width="16.7109375" style="38" customWidth="1"/>
    <col min="8" max="8" width="14.7109375" style="38" customWidth="1"/>
    <col min="9" max="9" width="15.8515625" style="38" customWidth="1"/>
    <col min="10" max="10" width="25.57421875" style="38" customWidth="1"/>
    <col min="11" max="11" width="21.421875" style="38" customWidth="1"/>
    <col min="12" max="16384" width="9.140625" style="37" customWidth="1"/>
  </cols>
  <sheetData>
    <row r="1" spans="1:11" ht="64.5" customHeight="1">
      <c r="A1" s="147" t="s">
        <v>91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</row>
    <row r="2" spans="5:11" ht="12" customHeight="1" hidden="1">
      <c r="E2" s="39"/>
      <c r="F2" s="39"/>
      <c r="G2" s="39"/>
      <c r="H2" s="39"/>
      <c r="I2" s="39"/>
      <c r="K2" s="40" t="s">
        <v>0</v>
      </c>
    </row>
    <row r="3" spans="5:11" ht="28.5" customHeight="1">
      <c r="E3" s="39"/>
      <c r="F3" s="39"/>
      <c r="G3" s="39"/>
      <c r="H3" s="39"/>
      <c r="I3" s="39"/>
      <c r="K3" s="40"/>
    </row>
    <row r="4" spans="1:11" s="41" customFormat="1" ht="17.25" customHeight="1">
      <c r="A4" s="140" t="s">
        <v>1</v>
      </c>
      <c r="B4" s="140" t="s">
        <v>33</v>
      </c>
      <c r="C4" s="141" t="s">
        <v>34</v>
      </c>
      <c r="D4" s="141" t="s">
        <v>92</v>
      </c>
      <c r="E4" s="142" t="s">
        <v>36</v>
      </c>
      <c r="F4" s="142"/>
      <c r="G4" s="142"/>
      <c r="H4" s="142"/>
      <c r="I4" s="142"/>
      <c r="J4" s="142"/>
      <c r="K4" s="142"/>
    </row>
    <row r="5" spans="1:11" s="41" customFormat="1" ht="12" customHeight="1">
      <c r="A5" s="140"/>
      <c r="B5" s="140"/>
      <c r="C5" s="141"/>
      <c r="D5" s="141"/>
      <c r="E5" s="142" t="s">
        <v>37</v>
      </c>
      <c r="F5" s="142" t="s">
        <v>36</v>
      </c>
      <c r="G5" s="142"/>
      <c r="H5" s="142"/>
      <c r="I5" s="142"/>
      <c r="J5" s="142"/>
      <c r="K5" s="142" t="s">
        <v>38</v>
      </c>
    </row>
    <row r="6" spans="1:11" s="41" customFormat="1" ht="12" customHeight="1">
      <c r="A6" s="140"/>
      <c r="B6" s="140"/>
      <c r="C6" s="141"/>
      <c r="D6" s="141"/>
      <c r="E6" s="142"/>
      <c r="F6" s="143" t="s">
        <v>39</v>
      </c>
      <c r="G6" s="144"/>
      <c r="H6" s="129" t="s">
        <v>44</v>
      </c>
      <c r="I6" s="129" t="s">
        <v>40</v>
      </c>
      <c r="J6" s="129" t="s">
        <v>93</v>
      </c>
      <c r="K6" s="142"/>
    </row>
    <row r="7" spans="1:11" ht="104.25" customHeight="1">
      <c r="A7" s="140"/>
      <c r="B7" s="140"/>
      <c r="C7" s="141"/>
      <c r="D7" s="141"/>
      <c r="E7" s="142"/>
      <c r="F7" s="78" t="s">
        <v>94</v>
      </c>
      <c r="G7" s="78" t="s">
        <v>43</v>
      </c>
      <c r="H7" s="130"/>
      <c r="I7" s="130"/>
      <c r="J7" s="130"/>
      <c r="K7" s="142"/>
    </row>
    <row r="8" spans="1:11" ht="11.25" customHeight="1">
      <c r="A8" s="79">
        <v>1</v>
      </c>
      <c r="B8" s="79">
        <v>2</v>
      </c>
      <c r="C8" s="79">
        <v>3</v>
      </c>
      <c r="D8" s="79">
        <v>4</v>
      </c>
      <c r="E8" s="79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</row>
    <row r="9" spans="1:11" ht="36.75" customHeight="1">
      <c r="A9" s="80">
        <v>750</v>
      </c>
      <c r="B9" s="80"/>
      <c r="C9" s="81">
        <f>C10</f>
        <v>785</v>
      </c>
      <c r="D9" s="81">
        <f aca="true" t="shared" si="0" ref="D9:K9">D10</f>
        <v>785</v>
      </c>
      <c r="E9" s="81">
        <f>E10</f>
        <v>785</v>
      </c>
      <c r="F9" s="81">
        <f t="shared" si="0"/>
        <v>0</v>
      </c>
      <c r="G9" s="81">
        <f t="shared" si="0"/>
        <v>785</v>
      </c>
      <c r="H9" s="81">
        <f t="shared" si="0"/>
        <v>0</v>
      </c>
      <c r="I9" s="81">
        <f t="shared" si="0"/>
        <v>0</v>
      </c>
      <c r="J9" s="81">
        <f t="shared" si="0"/>
        <v>0</v>
      </c>
      <c r="K9" s="81">
        <f t="shared" si="0"/>
        <v>0</v>
      </c>
    </row>
    <row r="10" spans="1:11" ht="40.5" customHeight="1">
      <c r="A10" s="82"/>
      <c r="B10" s="82">
        <v>75045</v>
      </c>
      <c r="C10" s="83">
        <f>D10</f>
        <v>785</v>
      </c>
      <c r="D10" s="83">
        <f>E10+K10</f>
        <v>785</v>
      </c>
      <c r="E10" s="83">
        <f>F10+G10+I10+J10</f>
        <v>785</v>
      </c>
      <c r="F10" s="83">
        <v>0</v>
      </c>
      <c r="G10" s="83">
        <v>785</v>
      </c>
      <c r="H10" s="83">
        <v>0</v>
      </c>
      <c r="I10" s="83">
        <v>0</v>
      </c>
      <c r="J10" s="83">
        <v>0</v>
      </c>
      <c r="K10" s="83">
        <v>0</v>
      </c>
    </row>
    <row r="11" spans="1:11" ht="45" customHeight="1">
      <c r="A11" s="145" t="s">
        <v>10</v>
      </c>
      <c r="B11" s="146"/>
      <c r="C11" s="84">
        <f>C9</f>
        <v>785</v>
      </c>
      <c r="D11" s="84">
        <f aca="true" t="shared" si="1" ref="D11:K11">D9</f>
        <v>785</v>
      </c>
      <c r="E11" s="84">
        <f t="shared" si="1"/>
        <v>785</v>
      </c>
      <c r="F11" s="84">
        <f t="shared" si="1"/>
        <v>0</v>
      </c>
      <c r="G11" s="84">
        <f t="shared" si="1"/>
        <v>785</v>
      </c>
      <c r="H11" s="84">
        <f t="shared" si="1"/>
        <v>0</v>
      </c>
      <c r="I11" s="84">
        <f t="shared" si="1"/>
        <v>0</v>
      </c>
      <c r="J11" s="84">
        <f t="shared" si="1"/>
        <v>0</v>
      </c>
      <c r="K11" s="84">
        <f t="shared" si="1"/>
        <v>0</v>
      </c>
    </row>
  </sheetData>
  <sheetProtection/>
  <mergeCells count="14">
    <mergeCell ref="A11:B11"/>
    <mergeCell ref="A1:K1"/>
    <mergeCell ref="A4:A7"/>
    <mergeCell ref="B4:B7"/>
    <mergeCell ref="C4:C7"/>
    <mergeCell ref="D4:D7"/>
    <mergeCell ref="E4:K4"/>
    <mergeCell ref="E5:E7"/>
    <mergeCell ref="F5:J5"/>
    <mergeCell ref="K5:K7"/>
    <mergeCell ref="F6:G6"/>
    <mergeCell ref="H6:H7"/>
    <mergeCell ref="I6:I7"/>
    <mergeCell ref="J6:J7"/>
  </mergeCells>
  <printOptions horizontalCentered="1"/>
  <pageMargins left="0.5511811023622047" right="0.2755905511811024" top="1.4566929133858268" bottom="0.5905511811023623" header="0.5118110236220472" footer="0.5118110236220472"/>
  <pageSetup horizontalDpi="300" verticalDpi="300" orientation="landscape" paperSize="9" scale="75" r:id="rId1"/>
  <headerFooter alignWithMargins="0">
    <oddHeader>&amp;RZałącznik Nr 4
do Uchwały Nr 883/11
Zarządu Powiatu 
w Stargardzie Szczecińskim
z dnia  10 listopada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2009-02-20T14:13:17Z</cp:lastPrinted>
  <dcterms:created xsi:type="dcterms:W3CDTF">2006-09-22T13:37:51Z</dcterms:created>
  <dcterms:modified xsi:type="dcterms:W3CDTF">2011-11-11T08:50:30Z</dcterms:modified>
  <cp:category/>
  <cp:version/>
  <cp:contentType/>
  <cp:contentStatus/>
</cp:coreProperties>
</file>