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951" activeTab="19"/>
  </bookViews>
  <sheets>
    <sheet name="DD 1" sheetId="1" r:id="rId1"/>
    <sheet name="DD 2" sheetId="2" r:id="rId2"/>
    <sheet name="PUP" sheetId="3" r:id="rId3"/>
    <sheet name="PINB" sheetId="4" r:id="rId4"/>
    <sheet name="KPPSP" sheetId="5" r:id="rId5"/>
    <sheet name="PCPR" sheetId="6" r:id="rId6"/>
    <sheet name="ZS NR 1" sheetId="7" r:id="rId7"/>
    <sheet name="ZS NR 2" sheetId="8" r:id="rId8"/>
    <sheet name="ZS NR 5" sheetId="9" r:id="rId9"/>
    <sheet name="ZSBT" sheetId="10" r:id="rId10"/>
    <sheet name="ZSS" sheetId="11" r:id="rId11"/>
    <sheet name="I LO" sheetId="12" r:id="rId12"/>
    <sheet name="II LO" sheetId="13" r:id="rId13"/>
    <sheet name="PODN" sheetId="14" r:id="rId14"/>
    <sheet name="PPP" sheetId="15" r:id="rId15"/>
    <sheet name="BURSA" sheetId="16" r:id="rId16"/>
    <sheet name="ZDP " sheetId="17" r:id="rId17"/>
    <sheet name="CKP" sheetId="18" r:id="rId18"/>
    <sheet name="DPS" sheetId="19" r:id="rId19"/>
    <sheet name="PODGiK" sheetId="20" r:id="rId20"/>
    <sheet name="I" sheetId="21" r:id="rId21"/>
    <sheet name="K" sheetId="22" r:id="rId22"/>
    <sheet name="E" sheetId="23" r:id="rId23"/>
    <sheet name="B" sheetId="24" r:id="rId24"/>
    <sheet name="D" sheetId="25" r:id="rId25"/>
    <sheet name="F" sheetId="26" r:id="rId26"/>
    <sheet name="C" sheetId="27" r:id="rId27"/>
    <sheet name="A" sheetId="28" r:id="rId28"/>
    <sheet name="O" sheetId="29" r:id="rId29"/>
    <sheet name="G" sheetId="30" r:id="rId30"/>
    <sheet name="N - DOCH" sheetId="31" r:id="rId31"/>
    <sheet name="N - WYD" sheetId="32" r:id="rId32"/>
    <sheet name="P" sheetId="33" r:id="rId33"/>
    <sheet name="M" sheetId="34" r:id="rId34"/>
    <sheet name="L" sheetId="35" r:id="rId35"/>
    <sheet name="Arkusz1" sheetId="36" r:id="rId36"/>
  </sheets>
  <definedNames>
    <definedName name="_xlnm.Print_Area" localSheetId="27">'A'!$A$1:$F$56</definedName>
    <definedName name="_xlnm.Print_Area" localSheetId="23">'B'!$A$1:$F$40</definedName>
    <definedName name="_xlnm.Print_Area" localSheetId="15">'BURSA'!$A$1:$F$51</definedName>
    <definedName name="_xlnm.Print_Area" localSheetId="26">'C'!$A$1:$H$46</definedName>
    <definedName name="_xlnm.Print_Area" localSheetId="17">'CKP'!$A$1:$F$49</definedName>
    <definedName name="_xlnm.Print_Area" localSheetId="24">'D'!$A$1:$F$83</definedName>
    <definedName name="_xlnm.Print_Area" localSheetId="0">'DD 1'!$A$1:$H$58</definedName>
    <definedName name="_xlnm.Print_Area" localSheetId="1">'DD 2'!$A$1:$J$49</definedName>
    <definedName name="_xlnm.Print_Area" localSheetId="18">'DPS'!$A$1:$F$60</definedName>
    <definedName name="_xlnm.Print_Area" localSheetId="22">'E'!$A$1:$F$35</definedName>
    <definedName name="_xlnm.Print_Area" localSheetId="25">'F'!$A$1:$H$50</definedName>
    <definedName name="_xlnm.Print_Area" localSheetId="29">'G'!$A$1:$F$40</definedName>
    <definedName name="_xlnm.Print_Area" localSheetId="11">'I LO'!$A$1:$F$53</definedName>
    <definedName name="_xlnm.Print_Area" localSheetId="12">'II LO'!$A$1:$F$52</definedName>
    <definedName name="_xlnm.Print_Area" localSheetId="21">'K'!$A$1:$F$48</definedName>
    <definedName name="_xlnm.Print_Area" localSheetId="4">'KPPSP'!$A$1:$H$62</definedName>
    <definedName name="_xlnm.Print_Area" localSheetId="33">'M'!$A$1:$F$30</definedName>
    <definedName name="_xlnm.Print_Area" localSheetId="30">'N - DOCH'!$A$1:$F$72</definedName>
    <definedName name="_xlnm.Print_Area" localSheetId="31">'N - WYD'!$A$1:$J$52</definedName>
    <definedName name="_xlnm.Print_Area" localSheetId="28">'O'!$A$1:$F$47</definedName>
    <definedName name="_xlnm.Print_Area" localSheetId="32">'P'!$A$1:$F$21</definedName>
    <definedName name="_xlnm.Print_Area" localSheetId="3">'PINB'!$A$1:$H$37</definedName>
    <definedName name="_xlnm.Print_Area" localSheetId="19">'PODGiK'!$A$1:$F$58</definedName>
    <definedName name="_xlnm.Print_Area" localSheetId="13">'PODN'!$A$1:$H$46</definedName>
    <definedName name="_xlnm.Print_Area" localSheetId="14">'PPP'!$A$1:$F$38</definedName>
    <definedName name="_xlnm.Print_Area" localSheetId="2">'PUP'!$A$1:$H$66</definedName>
    <definedName name="_xlnm.Print_Area" localSheetId="16">'ZDP '!$A$1:$F$86</definedName>
    <definedName name="_xlnm.Print_Area" localSheetId="6">'ZS NR 1'!$A$1:$F$110</definedName>
    <definedName name="_xlnm.Print_Area" localSheetId="7">'ZS NR 2'!$A$1:$F$77</definedName>
    <definedName name="_xlnm.Print_Area" localSheetId="9">'ZSBT'!$A$1:$F$108</definedName>
    <definedName name="_xlnm.Print_Area" localSheetId="10">'ZSS'!$A$1:$F$119</definedName>
    <definedName name="_xlnm.Print_Titles" localSheetId="27">'A'!$7:$7</definedName>
    <definedName name="_xlnm.Print_Titles" localSheetId="26">'C'!$7:$8</definedName>
    <definedName name="_xlnm.Print_Titles" localSheetId="24">'D'!$7:$7</definedName>
    <definedName name="_xlnm.Print_Titles" localSheetId="0">'DD 1'!$7:$8</definedName>
    <definedName name="_xlnm.Print_Titles" localSheetId="1">'DD 2'!$7:$8</definedName>
    <definedName name="_xlnm.Print_Titles" localSheetId="22">'E'!$7:$7</definedName>
    <definedName name="_xlnm.Print_Titles" localSheetId="20">'I'!$7:$8</definedName>
    <definedName name="_xlnm.Print_Titles" localSheetId="21">'K'!$7:$7</definedName>
    <definedName name="_xlnm.Print_Titles" localSheetId="4">'KPPSP'!$7:$8</definedName>
    <definedName name="_xlnm.Print_Titles" localSheetId="34">'L'!$7:$7</definedName>
    <definedName name="_xlnm.Print_Titles" localSheetId="33">'M'!$7:$7</definedName>
    <definedName name="_xlnm.Print_Titles" localSheetId="30">'N - DOCH'!$8:$8</definedName>
    <definedName name="_xlnm.Print_Titles" localSheetId="31">'N - WYD'!$7:$8</definedName>
    <definedName name="_xlnm.Print_Titles" localSheetId="28">'O'!$7:$7</definedName>
    <definedName name="_xlnm.Print_Titles" localSheetId="32">'P'!$7:$7</definedName>
    <definedName name="_xlnm.Print_Titles" localSheetId="5">'PCPR'!$7:$8</definedName>
    <definedName name="_xlnm.Print_Titles" localSheetId="3">'PINB'!$7:$8</definedName>
    <definedName name="_xlnm.Print_Titles" localSheetId="14">'PPP'!$7:$7</definedName>
    <definedName name="_xlnm.Print_Titles" localSheetId="2">'PUP'!$7:$8</definedName>
    <definedName name="_xlnm.Print_Titles" localSheetId="6">'ZS NR 1'!$7:$7</definedName>
    <definedName name="_xlnm.Print_Titles" localSheetId="7">'ZS NR 2'!$7:$7</definedName>
    <definedName name="_xlnm.Print_Titles" localSheetId="9">'ZSBT'!$7:$7</definedName>
  </definedNames>
  <calcPr fullCalcOnLoad="1"/>
</workbook>
</file>

<file path=xl/sharedStrings.xml><?xml version="1.0" encoding="utf-8"?>
<sst xmlns="http://schemas.openxmlformats.org/spreadsheetml/2006/main" count="3001" uniqueCount="592">
  <si>
    <t>Lp.</t>
  </si>
  <si>
    <t>Wydatki budżetowe</t>
  </si>
  <si>
    <t>Ogółem</t>
  </si>
  <si>
    <t>I.</t>
  </si>
  <si>
    <t>1.</t>
  </si>
  <si>
    <t>w tym:</t>
  </si>
  <si>
    <t>a)</t>
  </si>
  <si>
    <t>b)</t>
  </si>
  <si>
    <t>c)</t>
  </si>
  <si>
    <t>2.</t>
  </si>
  <si>
    <t>3.</t>
  </si>
  <si>
    <t>4.</t>
  </si>
  <si>
    <t>Razem</t>
  </si>
  <si>
    <t>§</t>
  </si>
  <si>
    <t>w dziale 852 rozdziale 85201</t>
  </si>
  <si>
    <t>0750</t>
  </si>
  <si>
    <t>0830</t>
  </si>
  <si>
    <t>Wpływy z usług</t>
  </si>
  <si>
    <t>0970</t>
  </si>
  <si>
    <t>Wpływy z różnych dochodów</t>
  </si>
  <si>
    <t>II.</t>
  </si>
  <si>
    <t>0570</t>
  </si>
  <si>
    <t>0580</t>
  </si>
  <si>
    <t>0920</t>
  </si>
  <si>
    <t>Pozostałe odsetki</t>
  </si>
  <si>
    <t>0690</t>
  </si>
  <si>
    <t>Wpływy z różnych opłat</t>
  </si>
  <si>
    <t>III.</t>
  </si>
  <si>
    <t>IV.</t>
  </si>
  <si>
    <t>5.</t>
  </si>
  <si>
    <t>V.</t>
  </si>
  <si>
    <t>VI.</t>
  </si>
  <si>
    <t>w dziale 853 rozdziale 85321</t>
  </si>
  <si>
    <t>w dziale 754 rozdziale 75411</t>
  </si>
  <si>
    <t>w dziale 853 rozdziale 85333</t>
  </si>
  <si>
    <t>0490</t>
  </si>
  <si>
    <t>Wpływy z innych lokalnych opłat pobieranych przez jednostki samorządu terytorialnego na podstawie odrębnych ustaw</t>
  </si>
  <si>
    <t>w dziale 710 rozdziale 71014</t>
  </si>
  <si>
    <t>Dochody budżetowe</t>
  </si>
  <si>
    <t>RAZEM</t>
  </si>
  <si>
    <t>w dziale 801 rozdziale 80146</t>
  </si>
  <si>
    <t>6.</t>
  </si>
  <si>
    <t>7.</t>
  </si>
  <si>
    <t>8.</t>
  </si>
  <si>
    <t>9.</t>
  </si>
  <si>
    <t>10.</t>
  </si>
  <si>
    <t>Dochody z najmu i dzierżawy dkładników majątkowych Skarbu Państwa, jednostek samorzadu terytorialnego lub innych jednostek zaliczanych do sektora finansów publicznych oraz innych umów o podobnym charakterze</t>
  </si>
  <si>
    <t>Wynagrodzenia</t>
  </si>
  <si>
    <t>Świadczenia na rzecz osób fizycznych</t>
  </si>
  <si>
    <t>Pozostałe wydatki związane z realizacją statutowych zadań</t>
  </si>
  <si>
    <t>Wydatki majątkowe</t>
  </si>
  <si>
    <t>W dziale 851 rozdziale 85156</t>
  </si>
  <si>
    <t>W dziale 853 rozdziale 85333</t>
  </si>
  <si>
    <t>W dziale 853 rozdziale 85395</t>
  </si>
  <si>
    <t>Wydatki na obsługę długu</t>
  </si>
  <si>
    <t>W dziale 852 rozdziale 85201</t>
  </si>
  <si>
    <t>W dziale 852 rozdziale 85204</t>
  </si>
  <si>
    <t>W dziale 852 rozdziale 85218</t>
  </si>
  <si>
    <t>W dziale 852 rozdziale 85295</t>
  </si>
  <si>
    <t>W dziale 853 rozdziale 85321</t>
  </si>
  <si>
    <t>W dziale 756 rozdziale 75618</t>
  </si>
  <si>
    <t>Dotacje na zadania bieżące</t>
  </si>
  <si>
    <t>W dziale 852 rozdziale 85220</t>
  </si>
  <si>
    <t>W dziale 801 rozdziale 80140</t>
  </si>
  <si>
    <t>W dziale 801 rozdziale 80195</t>
  </si>
  <si>
    <t>W dziale 801 rozdziale 80120</t>
  </si>
  <si>
    <t>W dziale 801 rozdziale 80130</t>
  </si>
  <si>
    <t>W dziale 852 rozdziale 85202</t>
  </si>
  <si>
    <t>W dziale 600 rozdziale 60014</t>
  </si>
  <si>
    <t>W dziale 600 rozdziale 60016</t>
  </si>
  <si>
    <t>W dziale 801 rozdziale 80146</t>
  </si>
  <si>
    <t>W dziale 801 rozdziale 80102</t>
  </si>
  <si>
    <t>W dziale 801 rozdziale 80111</t>
  </si>
  <si>
    <t>W dziale 854 rozdziale 85401</t>
  </si>
  <si>
    <t>W dziale 851 rozdziale 85156 ZLECONE</t>
  </si>
  <si>
    <t>W dziale 801 rozdziale 80134</t>
  </si>
  <si>
    <t>W dziale 854 rozdziale 85410</t>
  </si>
  <si>
    <t>W dziale 801 rozdziale 80110</t>
  </si>
  <si>
    <t>W dziale 854 rozdziale 85406</t>
  </si>
  <si>
    <t>Grzywny i inne kary pieniężne od osób fizycznych</t>
  </si>
  <si>
    <t>0910</t>
  </si>
  <si>
    <t>2700</t>
  </si>
  <si>
    <t>Środki na dofinansowanie własnych zadań bieżących gmin (związkó gmin), powiató (związków powiatów), samorządów województw pozyskane z innych źródeł</t>
  </si>
  <si>
    <t>W dziale 852 rozdziale 85205</t>
  </si>
  <si>
    <t>W dziale 710 rozdziale 71015</t>
  </si>
  <si>
    <t>W dziale 754 rozdziale 75411</t>
  </si>
  <si>
    <t>zlecone</t>
  </si>
  <si>
    <t>na porozumienia</t>
  </si>
  <si>
    <t>własne</t>
  </si>
  <si>
    <t>zadania zlecone</t>
  </si>
  <si>
    <t xml:space="preserve"> zadania własne</t>
  </si>
  <si>
    <t>w dziale 853 rozdziale 85324</t>
  </si>
  <si>
    <t>Wydatki na programy finansowane z udziałem środków pochodzących  z budżetu Unii Europejskiej oraz niepodlegających zwrotowi środków  z pomocy udzielonej przez państwa</t>
  </si>
  <si>
    <t>Wydatki z tytułu poręczeń i gwarancji</t>
  </si>
  <si>
    <t>Inwestycje i zakupy inwestycyjne</t>
  </si>
  <si>
    <t>na programy finansowane z udziałem środków, o których mowa w art. 5 ust.1  pkt 2 i 3 ustawy o fin. publ. w części związanej z realizacją zadań jednostki samorządu terytorialnego</t>
  </si>
  <si>
    <t xml:space="preserve">Zakup i objęcie akcji i udziałów </t>
  </si>
  <si>
    <t>Wniesienie wkładów do spółek prawa handlowego</t>
  </si>
  <si>
    <t>_</t>
  </si>
  <si>
    <t>VII.</t>
  </si>
  <si>
    <t>W dziale 926 rozdziale 92601</t>
  </si>
  <si>
    <t>W dziale 854 rozdziale 85495</t>
  </si>
  <si>
    <t>Dochody z najmu i dzierżawy dkładników majątkowych Skarbu Państwa, jednostek samorzadu terytorialnego lub innych jednostek zaliczanych do sektora finansów publicznych oraz innych umów                             o podobnym charakterze</t>
  </si>
  <si>
    <t>W dziale 750 rozdziale 75020</t>
  </si>
  <si>
    <t xml:space="preserve">Dochody budżetowe </t>
  </si>
  <si>
    <t>Wpływy z opłat za koncesje i licencje</t>
  </si>
  <si>
    <t>0590</t>
  </si>
  <si>
    <t xml:space="preserve">Wpływy z opłaty komunikacyjnej </t>
  </si>
  <si>
    <t>0420</t>
  </si>
  <si>
    <t>W dziale 750 rozdziale 75019</t>
  </si>
  <si>
    <t>W dziale 750 rozdziale 75011</t>
  </si>
  <si>
    <t>VIII.</t>
  </si>
  <si>
    <t>W dziale 900 rozdziale 90095</t>
  </si>
  <si>
    <t>W dziale 854 rozdziale 85419</t>
  </si>
  <si>
    <t>Odsetki od nieterminowych wpłat z tytułu podatków i opłat</t>
  </si>
  <si>
    <t>Grzywny i  inne kary pieniężne od osób prawnych i innych jednostek organizacyjnych</t>
  </si>
  <si>
    <t>W dziale 900 rozdziale 90019</t>
  </si>
  <si>
    <t>W dziale 020 rozdziale 02002</t>
  </si>
  <si>
    <t>W dziale 020 rozdziale 02001</t>
  </si>
  <si>
    <t>Wpłaty z tytułu odpłatnego nabycia prawa własności oraz prawa użytkowania wieczystego nieruchomości</t>
  </si>
  <si>
    <t>0770</t>
  </si>
  <si>
    <t>0470</t>
  </si>
  <si>
    <t>W dziale 700 rozdziale 70005</t>
  </si>
  <si>
    <t>W dziale 710 rozdziale 71014</t>
  </si>
  <si>
    <t>W dziale 710 rozdziale 71013</t>
  </si>
  <si>
    <t>W dziale 010 rozdziale 01005</t>
  </si>
  <si>
    <t>2360</t>
  </si>
  <si>
    <t>W dziale 757 rozdziale 75702</t>
  </si>
  <si>
    <t>W dziale 754 rozdziale 75404</t>
  </si>
  <si>
    <t>W dziale 750 rozdziale 75045</t>
  </si>
  <si>
    <t>W dziale 851 rozdziale 85111</t>
  </si>
  <si>
    <t>W dziale 851 rozdziale 85195</t>
  </si>
  <si>
    <t>W dziale 710 rozdziale 71095</t>
  </si>
  <si>
    <t>W dziale 853 rozdziale 85311</t>
  </si>
  <si>
    <t>w dziale 853 rozdziale 85395</t>
  </si>
  <si>
    <t>25.</t>
  </si>
  <si>
    <t>Środki z Funduszu Pracy otrzymane przez powiat z przeznaczeniem na finansowanie kosztów wynagrodzenia i składek na ubezpieczenia społeczne pracowników powiatowego urzędu pracy</t>
  </si>
  <si>
    <t>24.</t>
  </si>
  <si>
    <t>Dotacje celowe otrzymane z powiatu na zadania bieżące realizowane na podstawie porozumień (umów) między jednostkami samorządu terytorialnego</t>
  </si>
  <si>
    <t>Dotacje celowe otrzymane z budżetu państwa na zadania bieżące z zakresu administracji rządowej oraz inne zadania zlecone ustawami realizowane przez powiat</t>
  </si>
  <si>
    <t>23.</t>
  </si>
  <si>
    <t>w dziale 852 rozdziale 85205</t>
  </si>
  <si>
    <t>22.</t>
  </si>
  <si>
    <t>w dziale 852 rozdziale 85204</t>
  </si>
  <si>
    <t>21.</t>
  </si>
  <si>
    <t>Dotacje celowe otrzymane z budżetu państwa na realizację bieżących zadań własnych powiatu</t>
  </si>
  <si>
    <t>w dziale 852 rozdziale 85202</t>
  </si>
  <si>
    <t>20.</t>
  </si>
  <si>
    <t>19.</t>
  </si>
  <si>
    <t>w dziale 851 rozdziale 85156</t>
  </si>
  <si>
    <t>18.</t>
  </si>
  <si>
    <t>Wpływy z tytułu pomocy finansowej udzielanej między jednostkami samorządu terytorialego na dofinansowanie własnych zadań inwestycyjnych i zakupów inwestycyjnych</t>
  </si>
  <si>
    <t>Dotacje celowe w ramach programów finansowanych z udziałem środków europejskich oraz środków, o których mowa w art. 5 ust. 1 pkt 1 oraz ust. 3 pkt 5 i 6 ustawy, lub płatności w ramach budżetu środków europejskich</t>
  </si>
  <si>
    <t>6207</t>
  </si>
  <si>
    <t>w dziale 851 rozdziale 85111</t>
  </si>
  <si>
    <t>17.</t>
  </si>
  <si>
    <t>Dotacje celowe otrzymane z gminy  na zadania bieżące realizowane na podstawie porozumień (umów) między jednostkai samorządu terytorialnego</t>
  </si>
  <si>
    <t>16.</t>
  </si>
  <si>
    <t>Subwencje ogólne z budżetu państwa</t>
  </si>
  <si>
    <t>w dziale 758 rozdziale 75832</t>
  </si>
  <si>
    <t>15.</t>
  </si>
  <si>
    <t>w dziale 758 rozdziale 75803</t>
  </si>
  <si>
    <t>14.</t>
  </si>
  <si>
    <t>w dziale 758 rozdziale 75801</t>
  </si>
  <si>
    <t>13.</t>
  </si>
  <si>
    <t>Podatek dochodowy od osób prawnych</t>
  </si>
  <si>
    <t>0020</t>
  </si>
  <si>
    <t>Podatek dochodowy od osób fizycznych</t>
  </si>
  <si>
    <t>0010</t>
  </si>
  <si>
    <t>w dziale 756 rozdziale 75622</t>
  </si>
  <si>
    <t>12.</t>
  </si>
  <si>
    <t>11.</t>
  </si>
  <si>
    <t>Dotacje celowe otrzymane z budżetu państwa na zadania bieżące realizowane przez powiat na podstawie porozumień z organami administracji rządowej</t>
  </si>
  <si>
    <t>w dziale 750 rozdziale 75045</t>
  </si>
  <si>
    <t>w dziale 750 rozdziale 75011</t>
  </si>
  <si>
    <t>w dziale 710 rozdziale 71015</t>
  </si>
  <si>
    <t>w dziale 710 rozdziale 71013</t>
  </si>
  <si>
    <t>w dziale 700 rozdziale 70005</t>
  </si>
  <si>
    <t>w dziale 600 rozdziale 60016</t>
  </si>
  <si>
    <t>Dotacje celowe otrzymane z budżetu państwa na realizację inwestycji i zakupów inwestycyjnych własnych powiatu</t>
  </si>
  <si>
    <t>Wpływy z tytułu pomocy finansowej udzielanej pomiędzy jednostkami samorządu terytorialnego na dofinansowanie własnych zadań inwestycyjnych i zakupów inwestycyjnych</t>
  </si>
  <si>
    <t>w dziale 600 rozdziale 60014</t>
  </si>
  <si>
    <t>Środki otrzymane od pozostałych jednostek zaliczanych do sektora finansów publicznych na realizację zadań bieżących jednostek zaliczanych do sektora finansów publicznych</t>
  </si>
  <si>
    <t>2460</t>
  </si>
  <si>
    <t>w dziale 020 rozdziale 02001</t>
  </si>
  <si>
    <t>2110</t>
  </si>
  <si>
    <t>w dziale 010 rozdziale 01005</t>
  </si>
  <si>
    <t>Scena</t>
  </si>
  <si>
    <t>Pozostała działalność</t>
  </si>
  <si>
    <t>Kultura i ochrona dziedzictwa narodowego</t>
  </si>
  <si>
    <t>Dokształcanie i doskonalenie nauczycieli</t>
  </si>
  <si>
    <t>Internaty i bursy szkolne</t>
  </si>
  <si>
    <t>Świetlice szkolne</t>
  </si>
  <si>
    <t>Edukacyjna opieka wychowawcza</t>
  </si>
  <si>
    <t>Pozoistałe zadania w zakresie polityki społecznej</t>
  </si>
  <si>
    <t>Placówki opiekuńczo - wychowawcze</t>
  </si>
  <si>
    <t>Pomoc społeczna</t>
  </si>
  <si>
    <t>XI Powiatowy Ekologiczny Rajd Gwiaździsty</t>
  </si>
  <si>
    <t>Poratowanie zdrowia</t>
  </si>
  <si>
    <t>Szkoły zawodowe specjalne</t>
  </si>
  <si>
    <t>Szkoły zawodowe</t>
  </si>
  <si>
    <t>Licea ogólnokształcące</t>
  </si>
  <si>
    <t>Gimnazja specjalne</t>
  </si>
  <si>
    <t xml:space="preserve">Gimnazja </t>
  </si>
  <si>
    <t>Szkoły podstawowe specjalne</t>
  </si>
  <si>
    <t>Oświata i wychowanie</t>
  </si>
  <si>
    <t>na wkład własny do projektów</t>
  </si>
  <si>
    <t>na zarządzanie kryzysowe</t>
  </si>
  <si>
    <t>na oświatę</t>
  </si>
  <si>
    <t>Celowa</t>
  </si>
  <si>
    <t>Ogólna</t>
  </si>
  <si>
    <t>Rezerwy</t>
  </si>
  <si>
    <t>Rezerwy ogólne i celowe</t>
  </si>
  <si>
    <t>Różne rozliczenia</t>
  </si>
  <si>
    <t>Pozostałe wydatki STATUTOWE</t>
  </si>
  <si>
    <t>Wyszczególnienie</t>
  </si>
  <si>
    <t>Rozdział</t>
  </si>
  <si>
    <t>Dział</t>
  </si>
  <si>
    <t>W dziale 921 rozdziale 92120</t>
  </si>
  <si>
    <t>W dziale 921 rozdziale 92116</t>
  </si>
  <si>
    <t>W dziale 750 rozdziale 75075</t>
  </si>
  <si>
    <t>W dziale 630 rozdziale 63095</t>
  </si>
  <si>
    <t>d)</t>
  </si>
  <si>
    <t>Dotacje na inwestycje</t>
  </si>
  <si>
    <t>Gmina Chociwel</t>
  </si>
  <si>
    <t>Gmina Dobrzany</t>
  </si>
  <si>
    <t>Gmina Ińsko</t>
  </si>
  <si>
    <t>Gmina Suchań</t>
  </si>
  <si>
    <t>W dziale 921 rozdziale 92118</t>
  </si>
  <si>
    <t>Dochody z najmu i dzierżawy dkładników majątkowych Skarbu Państwa, jednostek samorzadu terytorialnego lub innych jednostek zaliczanych do sektora finansów publicznych oraz innych umów                                                                                                    o podobnym charakterze</t>
  </si>
  <si>
    <t>Klasyfikacja budżetowa</t>
  </si>
  <si>
    <t>x</t>
  </si>
  <si>
    <t>Wynagrodzenia osobowe pracowników</t>
  </si>
  <si>
    <t>Dodatkowe wynagrodzenie roczne</t>
  </si>
  <si>
    <t>Wynagrodzenia bezosobowe</t>
  </si>
  <si>
    <t>Składki na ubezpieczenie społeczne</t>
  </si>
  <si>
    <t>Składki na Fundusz Pracy</t>
  </si>
  <si>
    <t>Informacje   przekazane przez Zarząd do opracowania projektu planu finansowego na rok 2011</t>
  </si>
  <si>
    <t>Dane wynikające                        z projektu planu finansowego przedłożonego przez jednostkę na rok 2011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</si>
  <si>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</si>
  <si>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</si>
  <si>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</si>
  <si>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</si>
  <si>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</si>
  <si>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</si>
  <si>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</si>
  <si>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</si>
  <si>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</si>
  <si>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</si>
  <si>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</si>
  <si>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</si>
  <si>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</si>
  <si>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</si>
  <si>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</si>
  <si>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</si>
  <si>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</si>
  <si>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Opłaty z tytułu zakupu usług telekomunikacyjnych świadczonych w stacjonernej publicznej sieci telefonicznej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</si>
  <si>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</si>
  <si>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</si>
  <si>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</si>
  <si>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</si>
  <si>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</si>
  <si>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</si>
  <si>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</si>
  <si>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</si>
  <si>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4580</t>
  </si>
  <si>
    <t>4590</t>
  </si>
  <si>
    <t>Kary i odszkodowania wypłacane na rzecz osób fizycznych</t>
  </si>
  <si>
    <t>4610</t>
  </si>
  <si>
    <t>Koszty postępowania sądowego i prokuratorskiego</t>
  </si>
  <si>
    <t xml:space="preserve">4700 </t>
  </si>
  <si>
    <t>Szkolenia pracowników niebędących członkami korpusu służby cywilnej</t>
  </si>
  <si>
    <t>Zakup pomocy naukowych, dydaktycznych                        i książek</t>
  </si>
  <si>
    <t xml:space="preserve">Wydatki inwestycyjne jednostek budżetowych </t>
  </si>
  <si>
    <t>Wydatki na zakupy inwestycyjne jednostek budżetowych</t>
  </si>
  <si>
    <t>Uwagi</t>
  </si>
  <si>
    <t>Odsetki od nieterminowych wpłat z tytułu podatków  i opłat</t>
  </si>
  <si>
    <t xml:space="preserve"> Dochody budżetowe   </t>
  </si>
  <si>
    <t xml:space="preserve"> </t>
  </si>
  <si>
    <t xml:space="preserve">               (data i podpis osoby dokonującej weryfikacji projektu planu finansowego)</t>
  </si>
  <si>
    <t>4010</t>
  </si>
  <si>
    <t>4020</t>
  </si>
  <si>
    <t>Wynagrodzenie osobowe członków korpusu służby cywilnej</t>
  </si>
  <si>
    <t>4040</t>
  </si>
  <si>
    <t>4050</t>
  </si>
  <si>
    <t>4060</t>
  </si>
  <si>
    <t>4070</t>
  </si>
  <si>
    <t>Dodatkowe uposażenie roczne dla żołnierzy zawodowych oraz nagrody roczne dla funkcjonariuszy</t>
  </si>
  <si>
    <t>4080</t>
  </si>
  <si>
    <t>4110</t>
  </si>
  <si>
    <t>Składki na ubezpieczenia społeczne</t>
  </si>
  <si>
    <t>4120</t>
  </si>
  <si>
    <t>4170</t>
  </si>
  <si>
    <t>4180</t>
  </si>
  <si>
    <t>Równoważniki pieniężne i ekwiwalenty dla żołnierzy i funkcjonariuszy</t>
  </si>
  <si>
    <t>4420</t>
  </si>
  <si>
    <t>Podróże służbowe zagraniczne</t>
  </si>
  <si>
    <t>4510</t>
  </si>
  <si>
    <t>Opłaty na rzecz budżetu państwa</t>
  </si>
  <si>
    <t>4550</t>
  </si>
  <si>
    <t>Szkolenia członków korpusu służby cywilnej</t>
  </si>
  <si>
    <t>Razem zadania własne i zlecone</t>
  </si>
  <si>
    <t>Uposażenia żołnierzy zawodowych                                   i nadterminowych oraz funkcjonariuszy</t>
  </si>
  <si>
    <t>Zakup pomocy naukowych, dydaktycznych                      i książek</t>
  </si>
  <si>
    <t>4700</t>
  </si>
  <si>
    <t xml:space="preserve"> Wydatki budżetowe </t>
  </si>
  <si>
    <t>0</t>
  </si>
  <si>
    <t>Zakup środków żywności</t>
  </si>
  <si>
    <t>Opłaty za administrowanie i czynsze za budynki, lokale i pomieszczenia garażowe</t>
  </si>
  <si>
    <t>Dane wynikające z projektu planu finansowego przedłożonego przez jednostkę na rok 2011</t>
  </si>
  <si>
    <t>Opłaty z tytułu zakupu usług telekomunikacyjnych świadczonych                               w stacjonernej publicznej sieci telefonicznej</t>
  </si>
  <si>
    <t>4220</t>
  </si>
  <si>
    <t>4230</t>
  </si>
  <si>
    <t>4390</t>
  </si>
  <si>
    <t>Zakup usług obejmujących wykonanie ekspertyz, analiz i opinii</t>
  </si>
  <si>
    <t>Zakup leków, wyrobów medycznych                       i produktó biobójczych</t>
  </si>
  <si>
    <t>Opłaty z tytułu zakupu usług telekomunikacyjnych świadczonych                     w stacjonernej publicznej sieci telefonicznej</t>
  </si>
  <si>
    <t>4140</t>
  </si>
  <si>
    <t>Wpłaty na Państwowy Fundusz Rehabilitacji Osób Niepełnosprawnych</t>
  </si>
  <si>
    <t>4520</t>
  </si>
  <si>
    <t>Opłaty na rzecz budżetów jednostek szmorządu terytorialnego</t>
  </si>
  <si>
    <t>Opłaty z tytułu zakupu usług telekomunikacyjnych świadczonych                                  w stacjonernej publicznej sieci telefonicznej</t>
  </si>
  <si>
    <t>Składki na ubezpieczenie zdrowotne</t>
  </si>
  <si>
    <t>Uwaga</t>
  </si>
  <si>
    <t xml:space="preserve"> Dochody budżetowe </t>
  </si>
  <si>
    <t xml:space="preserve">Wydatki budżetowe </t>
  </si>
  <si>
    <t>Zakup leków, wyrobów medycznych i produktów biobójczych</t>
  </si>
  <si>
    <t>Zakup usłu dostępu do sieci Internet</t>
  </si>
  <si>
    <t>Świadczenia społeczne</t>
  </si>
  <si>
    <t xml:space="preserve"> Zakup usług zdrowotnych </t>
  </si>
  <si>
    <t>4217</t>
  </si>
  <si>
    <t>4219</t>
  </si>
  <si>
    <t>4307</t>
  </si>
  <si>
    <t>4309</t>
  </si>
  <si>
    <t>4377</t>
  </si>
  <si>
    <t>4379</t>
  </si>
  <si>
    <t>4417</t>
  </si>
  <si>
    <t>4419</t>
  </si>
  <si>
    <t>4447</t>
  </si>
  <si>
    <t>4449</t>
  </si>
  <si>
    <t>Razem zlecone, porozumienia i własne</t>
  </si>
  <si>
    <t>W dziale750 rozdziale 75020</t>
  </si>
  <si>
    <t>4380</t>
  </si>
  <si>
    <t>Zakup usług obejmujących tłumaczenia</t>
  </si>
  <si>
    <t>4400</t>
  </si>
  <si>
    <t>4600</t>
  </si>
  <si>
    <t>Kary i odszkodowania wypłacane na rzecz osób prawnych i innych jednostek organizacyjnych</t>
  </si>
  <si>
    <t>2540</t>
  </si>
  <si>
    <t>Dotacja podmiotowa z budżetu dla niepublicznej jednostki systemu oświaty</t>
  </si>
  <si>
    <t>Dotacja celowa z budżetu na finansowanie lub dofinansowanie zadań zleconych do realizacji stowarzyszeniom</t>
  </si>
  <si>
    <t>2310</t>
  </si>
  <si>
    <t>Dotacje celowe przekazane gminie na zadania bieżące realizowane na podstawie porozumień (umów) między jednostkami samorządu terytorialnego</t>
  </si>
  <si>
    <t>3030</t>
  </si>
  <si>
    <t>Różne wydatki na rzecz osób fizycznych</t>
  </si>
  <si>
    <t>Zakup usług obejmujacych wykonanie eksperyz, analiz i opinii</t>
  </si>
  <si>
    <t>4500</t>
  </si>
  <si>
    <t>Pozostałe podatki na rzecz budżetów jednostek samorządu terytorialnego</t>
  </si>
  <si>
    <t>Opłaty na rzecz budżetu jednostki samorządu terytorialnego</t>
  </si>
  <si>
    <t>4530</t>
  </si>
  <si>
    <t>Podatek od towarów i usług (VAT)</t>
  </si>
  <si>
    <t>Kary i odszkodowania wypłacane na rzecz oisób fizycznych</t>
  </si>
  <si>
    <t>2900</t>
  </si>
  <si>
    <t>Wpłaty gmin i powiatów na rzecz innych jednostek samorządu terytorialnego oraz związków gmin  lub związków powiatów na dofinansowanie zadań bieżących</t>
  </si>
  <si>
    <t>Informacje   przekazane przez Zarząd do opracowania projektu planu finansowego na rok 2010</t>
  </si>
  <si>
    <t>W dziale750 rozdziale 75011</t>
  </si>
  <si>
    <t>8110</t>
  </si>
  <si>
    <t>Odsetki od samorządowych papierów wartościowychlub zaciągniętych przez jednostkę samorządu terytorialnego kredytów i pożyczek</t>
  </si>
  <si>
    <t xml:space="preserve">1. </t>
  </si>
  <si>
    <t>6170</t>
  </si>
  <si>
    <t>Wpłaty jednostek na państwowy fundusz celowy na finansowanie lub dofinansowanie zadań inwestycyjnych</t>
  </si>
  <si>
    <t>6220</t>
  </si>
  <si>
    <t>4160</t>
  </si>
  <si>
    <t>Pokrycie ujemnego wynku finansowego i przyjętych zobowiązań po likwidowanych i przekształcanych jednostkach zaliczanych do sektora finansów publicznych</t>
  </si>
  <si>
    <t>2820</t>
  </si>
  <si>
    <t>Dotacja celowa przekazana gminie na zadania bieżące realizowane na podstawie porozumień (umów) między jednostkami samorządu terytorialnego</t>
  </si>
  <si>
    <t>2320</t>
  </si>
  <si>
    <t>Dotacje celowe przekazane dla powiatu na zadania bieżące realizowane na podstawie porozumień (umów) między jednostkami samorzadu terytorialnego</t>
  </si>
  <si>
    <t>Dotacja podmiotowa  z budżetu dla jednostek niezaliczonych do sektora finansów publicznych</t>
  </si>
  <si>
    <t>2710</t>
  </si>
  <si>
    <t>Dotacja celowa na pomoc finansową udzielaną między jednostaki samorządu terytorialnego na dofinansowanie włąsnych zadań bieżących</t>
  </si>
  <si>
    <t>2720</t>
  </si>
  <si>
    <t>Wydatki osobowe nie zaliczane do wynagrodzeń</t>
  </si>
  <si>
    <t>Zadania wykonywane na podstawie porozumień między jednostkami samorządu terytorialnego</t>
  </si>
  <si>
    <t>Wydatki osobowe niezaliczone do wynagrodzeń</t>
  </si>
  <si>
    <t>Pozostałe wydatki związane                               z realizacją statutowych zadań</t>
  </si>
  <si>
    <t>Wynagrodzenia                      i składki od nich naliczane</t>
  </si>
  <si>
    <t>Centra kształcenia ustawicznego                              i praktycznego oraz ośrodki dokształcania zawodowego</t>
  </si>
  <si>
    <t>XII Festiwal Młodych Talentów  i Piosenki Ekologicznej oraz warsztaty ekologiczne</t>
  </si>
  <si>
    <t>Niepubliczne Liceum Ogólnokształcące  (dla młodzieży) ul.Pierwszej Brygady 15A 73-110 Stargard Szczeciński</t>
  </si>
  <si>
    <t>Uzupełniające Liceum Ogólnokształcące dla Dorosłych "Żak" ul. Wyszyńskiego 6                                                          73-110 Stargard Szczeciński</t>
  </si>
  <si>
    <t>Prywatne Liceum Uzupełniające Omnibus (dla dorosłych) Osiedle Zachód A5                                                                                                                     73-110 Stargard Szczeciński</t>
  </si>
  <si>
    <t>Niepubliczne Liceum Uzupełniajace (dla młodzieży)                                                                     ul. Pierwszej Brygady 15A                                                             73-110 Stargard Szczeciński</t>
  </si>
  <si>
    <t xml:space="preserve">Liceum Ogólnokształcące dla Dorosłych "Żak"                     ul. Wyszyńskiego 6 73-110 Stargard Szczeciński                                                               </t>
  </si>
  <si>
    <t>Prywatne Liceum Ogólnokształcące Omnibus (dla dorosłych)  Osiedle Zachód A5                                                                                                                            73-110 Stargard Szczeciński</t>
  </si>
  <si>
    <t>Niepubliczne Liceum Ogólnokształcące "Żak" (dla dorosłych)  Osiedle Zachód B15/a                                                         73-110 Stargard Szczeciński</t>
  </si>
  <si>
    <t>Niepubliczne Liceum Ogólnokształcące  (dla dorosłych)  ul. Pierwszej Brygady 15A                                                              73-110 Stargard Szczeciński</t>
  </si>
  <si>
    <t>Studium Medyczne Medica (dla młodzieży)                                                                     ul. Mieszka I 4                                                                                                                             73-110 Stargard Szczeciński</t>
  </si>
  <si>
    <t xml:space="preserve">Policealne Studium Zarządzania "Żak" (dla dorosłych) Osiedle Zachód B15/a   73-110 Stargard Szczeciński </t>
  </si>
  <si>
    <t>Policealna Szkoła Wiliams                                              Osiedle Zachód B15 73-110 Stargard Szczeciński</t>
  </si>
  <si>
    <t>Policealna Szkoła Zawodowa "Żak"                               ul. Wyszyńskiego 6                                                         73-110 Stargard Szczeciński</t>
  </si>
  <si>
    <t>Prywatne Policealne Studium Zawodowe "Omnibus"  (dla dorosłych)   Osiedle Zachód A5                                          73-110 Stargard Szczeciński</t>
  </si>
  <si>
    <t>Studium Medyczne Medica  (dla dorosłych)                  ul. Mieszka I 4                                                                  73-110 Stargard Szczeciński</t>
  </si>
  <si>
    <t>Policealna Szkoła Zawodowa dla Dorosłych Szczecińskiego Centrum Edukacyjnego                                ul. Kazimierza Wielkiego 17,                                                  73-110 Stargard Szczeciński</t>
  </si>
  <si>
    <t>Studium Medica (dla dorosłych)                                                     ul. Mieszka I 4                                                             73-110 Stargard Szczeciński</t>
  </si>
  <si>
    <t>Policealna Szkoła Centrum Nauki i Biznesu "Żak"                          ul. Wyszyńskiego 6                                                                       73-110 Stargard Szczeciński</t>
  </si>
  <si>
    <t>Niepubliczna Specjalistyczna Poradnia Psychologiczno-Pedagogiczna                                                                                 ul. Sucharskiego 3B/1                                                    73-110 Stargard Szczeciński</t>
  </si>
  <si>
    <t>Dzienny Ośrodek Rehabilitacyjno Szkolno Wychowawczy (dla młodzieży)                                                       ul. Żeglarska 3                                                                      73-110 Stargard Szczeciński</t>
  </si>
  <si>
    <t xml:space="preserve">Przeprowadzenie imprez sportowych o randze powiatowej wynikających z kalendarza rozgrywek Zachodniopomorskiego Szkolnego Związku Sportowego  - przez Gminę - Miasto Stargard Szczeciński </t>
  </si>
  <si>
    <t>Niepubliczna Szkoła Policealne (dla dorosłych)                                      ul. Pierwszej Brygady 15A                                                     73-110 Stargard Szczeciński</t>
  </si>
  <si>
    <t>Zakup samochodu osobowego</t>
  </si>
  <si>
    <t>Razem zadania własne i na porozumienia</t>
  </si>
  <si>
    <t>Zakup osobowego pożarniczego samochodu operacyjnego</t>
  </si>
  <si>
    <t>Dotacja celowa na prowadzenie zadań ośrodka interwencji kryzysowej</t>
  </si>
  <si>
    <t>Dotacja celowa na prowadzenie świetlic w ramach placówek opiekuńczo-wychowawczych wsparcia dziennego</t>
  </si>
  <si>
    <t>Warsztaty Terapii Zajęciowej w Dzwonowie prowadzone przez Towarzystwo Rozwoju Gminy Marianowo</t>
  </si>
  <si>
    <t>4017</t>
  </si>
  <si>
    <t>4019</t>
  </si>
  <si>
    <t>4047</t>
  </si>
  <si>
    <t>4049</t>
  </si>
  <si>
    <t>4117</t>
  </si>
  <si>
    <t>4119</t>
  </si>
  <si>
    <t>4127</t>
  </si>
  <si>
    <t>4129</t>
  </si>
  <si>
    <t>4177</t>
  </si>
  <si>
    <t>Wynagodzenia bezosobowe</t>
  </si>
  <si>
    <t>4179</t>
  </si>
  <si>
    <t>Przebudowa i budowa drogi nr 1709Z Stargard Szczeciński - Sowno wraz z budową ścieżki rowerowej</t>
  </si>
  <si>
    <t>Wykup gruntów pod realizację odcinków Am-D</t>
  </si>
  <si>
    <t>Wykup gruntów pod realizację odcinków E, F, G</t>
  </si>
  <si>
    <t>Droga powiatowa 1716Z część etapu C oraz część etapu D tj. odcinek od skrzyżowania z droga powiatową nr 1777Z na długości 1,0 km w kierunku Morzycy wraz elementami bezpieczeństwa ruchu na całej długości dróg</t>
  </si>
  <si>
    <t>Dotacja dla  SP ZZOZ w Stargardzie Szczecińskim na przebudowę  III piętra Ośrodka Rehabilitacji przy ul. Staszica</t>
  </si>
  <si>
    <t xml:space="preserve">Kampania profilaktyczna w zakresie chorób nowotworowych </t>
  </si>
  <si>
    <t>Zajęcia rekreacyjno-sportowe wspierające rozwój fizyczny i psychospołeczny dzieci, młodzieży                           i dorosłych</t>
  </si>
  <si>
    <t>Dotacja na realizację zadania własnego powiatu                                              w zakresie prowadzenia powiatowej biblioteki publicznej przez Gminę - Miasto Stargard Szczeciński</t>
  </si>
  <si>
    <t>Na dofinansowanie wydania przez stargardzkie Muzeum kolejnego tomu publikacji pod nazwą "Stargardia.Rocznik Muzeum w Stargardzie."</t>
  </si>
  <si>
    <t>Remont epitafium z Kościoła Parafialnego pw. Niepokalanego Poczęcia NMP w Marianowie</t>
  </si>
  <si>
    <t>Remont wieży kościoła pw. Ducha Świętego                             w Stargardzie Szczecińskim</t>
  </si>
  <si>
    <t>Zakup dwóch zestawów komputerowych</t>
  </si>
  <si>
    <t>Protokół weryfikacji projektu planu finansowego na rok 2011</t>
  </si>
  <si>
    <t>Niepubliczne Liceum Ogólnokształcące                                                          ul. Park 3 Maja 2 (dla młodzieży)                                             73-110 Stargard Szczeciński</t>
  </si>
  <si>
    <t xml:space="preserve">Niepubliczne Liceum Uzupełniające Żak                                             (dla dorosłych) Osiedle Zachód B15/a                                                                                                                   73-110 Stargard Szczeciński      </t>
  </si>
  <si>
    <t xml:space="preserve"> sporządzonego przez Biuro Obsługi Urzędu </t>
  </si>
  <si>
    <t>Starostwa Powiatowego w Stargardzie Szczecińskim</t>
  </si>
  <si>
    <t xml:space="preserve"> sporządzonego przez Wydział Komunikacji </t>
  </si>
  <si>
    <t xml:space="preserve"> sporządzonego przez Biuro Obsługi Zarządu i Rady </t>
  </si>
  <si>
    <t xml:space="preserve"> sporządzonego przez Wydział Oświaty i Sportu </t>
  </si>
  <si>
    <t>Policealne Studium Farmaceutyczne (dla młodzieży) ul. Śniadeckiego 4-6                                                                      73-110 Stargard Szczeciński</t>
  </si>
  <si>
    <t>Niepubliczne Liceum Uzupełniające  (dla dorosłych) ul. Pierwszej Brygady 15A                                                            73-110 Stargard Szczeciński</t>
  </si>
  <si>
    <t xml:space="preserve"> sporządzonego przez Wydział Środowiska </t>
  </si>
  <si>
    <t xml:space="preserve"> sporządzonego przez Wydział Geodezji i Gospodarki Nieruchomościami </t>
  </si>
  <si>
    <t>Koszty postępowania sądowego                                i prokuratorskiego</t>
  </si>
  <si>
    <t>Pozostałe wydatki związane                                z realizacją statutowych zadań</t>
  </si>
  <si>
    <t>Pozostałe wydatki związane                                  z realizacją statutowych zadań</t>
  </si>
  <si>
    <t>Dochody z najmu i dzierżawy składników majątkowych Skarbu Państwa, jednostek samorządu terytorialnego lub innych jednostek zaliczanych do sektora finansów publicznych oraz innych umów                         o podobnym charakterze</t>
  </si>
  <si>
    <t>Pozostałe wydatki związane                              z realizacją statutowych zadań</t>
  </si>
  <si>
    <t xml:space="preserve"> sporządzonego przez Wydział Finansowy </t>
  </si>
  <si>
    <t>Koszty postępowania sądowego                                      i prokuratorskiego</t>
  </si>
  <si>
    <t>Koszty postępowania sądowego                                          i prokuratorskiego</t>
  </si>
  <si>
    <t>Dochody jednostek samorządu terytorialnego związane z realizacją zadań  z zakresu administracji rządowej oraz innych zadań zleconych ustawami</t>
  </si>
  <si>
    <t xml:space="preserve"> sporządzonego przez Wydział Zarządzania Bezpieczeństwem </t>
  </si>
  <si>
    <t>Przedłożony projekt planu finansowego  jest zgodny z informacją o kwotach  wydatków wynikających  z projektu uchwały budżetowej  na 2011 r.</t>
  </si>
  <si>
    <t xml:space="preserve"> sporządzonego przez Wydział Spraw Społecznych i Zdrowia </t>
  </si>
  <si>
    <t>Koszty postępowania sądowego                                    i prokuratorskiego</t>
  </si>
  <si>
    <t>Dotacje celowe z budżetu na finansowanie lub dofinansowanie kosztów realizacji inwestycji                    i zakupów inwestycyjnych innym jednostkom sektora finansów publicznych</t>
  </si>
  <si>
    <t>Działania w zakresie podniesienia świadomości zdrowotnej społeczeństwa oraz rozpowszechnianie zdrowego trybu życia  i możliwości oddziaływania na własne zdrowie</t>
  </si>
  <si>
    <t>Kampanie edukacyjno-profilaktyczne, warsztaty-spotkania, ulotki, plakaty w zakresie zmniejszenia, ograniczenia spożycia alkoholu  i innych substancji psychoaktywnych</t>
  </si>
  <si>
    <t>Wkład partycypacyjny w kosztach budowy "mieszkania rodzinkowego" dla Domu Dziecka  Nr 2 w Stargardzie Szczecińskim</t>
  </si>
  <si>
    <t xml:space="preserve"> sporządzonego przez dysponenta Zarząd Dróg Powiatowych  </t>
  </si>
  <si>
    <t>w Stargardzie Szczecińskim</t>
  </si>
  <si>
    <t xml:space="preserve"> sporządzonego przez dysponenta Powiatowe Centrum Pomocy Rodzinie </t>
  </si>
  <si>
    <t xml:space="preserve"> w Stargardzie Szczecińskim</t>
  </si>
  <si>
    <t>Warsztaty Terapii Zajęciowej w Stargardzie Szczecińskim prowadzone przez Polskie Stowarzyszenie na Rzecz Osób  z Upośledzeniem Umysłowym w Stargardzie Szczecińskim</t>
  </si>
  <si>
    <t xml:space="preserve"> sporządzonego przez Wydział Planowania i Rozwoju </t>
  </si>
  <si>
    <t>Poradnie psychologiczno -pedagogiczne,                                w tym poradnie specjalistyczne</t>
  </si>
  <si>
    <t xml:space="preserve"> sporządzonego przez Wydział Kultury i Promocji Powiatu </t>
  </si>
  <si>
    <t>Dane wynikające                            z projektu planu finansowego przedłożonego przez jednostkę na rok 2011</t>
  </si>
  <si>
    <t>Dotacje celowe z budżetu na finansowanie lub dofinanasowanie prac remontowych                                i konserwatorskich obiektów zabytkowych przekazanych jednostkom niezaliczanym do sektora finansów publicznych</t>
  </si>
  <si>
    <t>Remont Kościoła Filialnego św. Stanisława                     w Krzywnicy</t>
  </si>
  <si>
    <t xml:space="preserve"> sporządzonego przez Służbę Bezpieczeństwa i Higieny Pracy </t>
  </si>
  <si>
    <t>Wydatki na programy finansowane z udziałem środków pochodzących z budżetu Unii Europejskiej oraz niepodlegających zwrotowi środków                                                                                     z pomocy udzielonej przez państwa</t>
  </si>
  <si>
    <t>Rozbiórka istniejącego i budowa nowego mostu     w ciągu drogi powiatowej nr 1709Z                                                   w km 1+278 w miejscowości Sowno - wykup gruntów</t>
  </si>
  <si>
    <t xml:space="preserve"> sporządzonego przez Komendę Powiatową Państwowej Straży Pożarnej</t>
  </si>
  <si>
    <t xml:space="preserve"> sporządzonego przez Zarząd Dróg Powiatowych</t>
  </si>
  <si>
    <t>Pozostałe należności żołnierzy zawodowych i nadterminowych oraz funkcjonariuszy</t>
  </si>
  <si>
    <t>Uposażenia i świadczenia poieniężne wypłacane przez okres roku żołnierzom                   i funkcjonariuszom zwolnionym ze służby</t>
  </si>
  <si>
    <t>Opłaty z tytułu zakupu usług telekomunikacyjnych świadczonych                    w ruchomej publicznej sieci telefonicznej</t>
  </si>
  <si>
    <t xml:space="preserve"> sporządzonego przez Powiatowy Inspektorat Nadzoru Budowlanego   </t>
  </si>
  <si>
    <t>Opłaty z tytułu zakupu usług telekomunikacyjnych świadczonych                    w stacjonernej publicznej sieci telefonicznej</t>
  </si>
  <si>
    <t xml:space="preserve"> sporządzonego przez Dom Dziecka nr 1</t>
  </si>
  <si>
    <t>Pozostałe wydatki związane                             z realizacją statutowych zadań</t>
  </si>
  <si>
    <t>Opłaty z tytułu zakupu usług telekomunikacyjnych świadczonych                     w ruchomej publicznej sieci telefonicznej</t>
  </si>
  <si>
    <t>Koszty postępowania sądowego                               i prokuratorskiego</t>
  </si>
  <si>
    <t xml:space="preserve"> sporządzonego przez Dom Dziecka nr 2</t>
  </si>
  <si>
    <t>Pozostałe wydatki związane                            z realizacją statutowych zadań</t>
  </si>
  <si>
    <t xml:space="preserve"> sporządzonego przez Dom Pomocy Społecznej</t>
  </si>
  <si>
    <t xml:space="preserve"> w Dolicach</t>
  </si>
  <si>
    <t>Opłaty z tytułu zakupu usług telekomunikacyjnych świadczonych                        w stacjonernej publicznej sieci telefonicznej</t>
  </si>
  <si>
    <t>Opłaty z tytułu zakupu usług telekomunikacyjnych świadczonych                       w stacjonernej publicznej sieci telefonicznej</t>
  </si>
  <si>
    <t>Opłaty z tytułu zakupu usług telekomunikacyjnych świadczonych w stacjonarnej publicznej sieci telefonicznej</t>
  </si>
  <si>
    <t>Pozostałe wydatki związane                                     z realizacją statutowych zadań</t>
  </si>
  <si>
    <t>Zakup pomocy naukowych, dydaktycznych                                    i książek</t>
  </si>
  <si>
    <t xml:space="preserve"> sporządzonego przez Powiatowe Centrum Pomocy Rodzinie</t>
  </si>
  <si>
    <t>Opłaty z tytułu zakupu usług telekomunikacyjnych świadczonych                                             w stacjonernej publicznej sieci telefonicznej</t>
  </si>
  <si>
    <t xml:space="preserve"> sporządzonego przez Powiatowy Urząd Pracy</t>
  </si>
  <si>
    <t>Opłaty z tytułu zakupu usług telekomunikacyjnych świadczonych                      w ruchomej publicznej sieci telefonicznej</t>
  </si>
  <si>
    <t>Zakup pomocy naukowych, dydaktycznych                                   i książek</t>
  </si>
  <si>
    <t xml:space="preserve"> sporządzonego przez Zespół Szkół Specjalnych</t>
  </si>
  <si>
    <t xml:space="preserve">w tym: </t>
  </si>
  <si>
    <t xml:space="preserve">Wydzielenie sali do zajęć rehabilitacyjnych                                    z części korytarza </t>
  </si>
  <si>
    <t>Zakup pomocy naukowych, dydaktycznych                    i książek</t>
  </si>
  <si>
    <t>Opłaty z tytułu zakupu usług telekomunikacyjnych świadczonych  w stacjonernej publicznej sieci telefonicznej</t>
  </si>
  <si>
    <t xml:space="preserve"> sporządzonego przez I Liceum Ogólnokształcące</t>
  </si>
  <si>
    <t xml:space="preserve"> sporządzonego przez II Liceum Ogólnokształcące</t>
  </si>
  <si>
    <t>Zakup pomocy naukowych, dydaktycznych                     i książek</t>
  </si>
  <si>
    <t>Zakup pomocy naukowych, dydaktycznych                   i książek</t>
  </si>
  <si>
    <t xml:space="preserve"> sporządzonego przez Zespół Szkół nr 5</t>
  </si>
  <si>
    <t xml:space="preserve"> sporządzonego przez Zespół Szkół nr 1</t>
  </si>
  <si>
    <t xml:space="preserve"> sporządzonego przez Zespół Szkół nr 2</t>
  </si>
  <si>
    <t>Zakup pomocy naukowych, dydaktycznych                  i książek</t>
  </si>
  <si>
    <t xml:space="preserve"> sporządzonego przez Zespół Szkół Budowlano-Technicznych</t>
  </si>
  <si>
    <t xml:space="preserve"> sporządzonego przez Powiatowy Ośrodek Doskonalenia Nauczycieli</t>
  </si>
  <si>
    <t>Zakup pomocy naukowych, dydaktycznych                                                i książek</t>
  </si>
  <si>
    <t>Opłaty z tytułu zakupu usług telekomunikacyjnych świadczonych                                 w ruchomej publicznej sieci telefonicznej</t>
  </si>
  <si>
    <t>Opłaty z tytułu zakupu usług telekomunikacyjnych świadczonych                          w stacjonernej publicznej sieci telefonicznej</t>
  </si>
  <si>
    <t xml:space="preserve"> sporządzonego przez Poradnię Psychologoczno-Pedagogiczną</t>
  </si>
  <si>
    <t xml:space="preserve"> sporządzonego przez Bursę Szkolną</t>
  </si>
  <si>
    <t xml:space="preserve"> sporządzonego przez Centrum Kształcenia Praktycznego</t>
  </si>
  <si>
    <t>Zakup pomocy naukowych, dydaktycznych                 i książek</t>
  </si>
  <si>
    <t xml:space="preserve"> sporządzonego przez Powiatowy Ośrodek Dokumentacji Geodezyjnej i Kartograficznej</t>
  </si>
  <si>
    <t>Grzywny i inne kary pieniężne od osób prawnych i innych jednostek organizacyjnych</t>
  </si>
  <si>
    <t>Wpływy z opłat za zarząd, użytkowanie                                                  i użytkowanie wieczyste nieruchomości</t>
  </si>
  <si>
    <t>Dochody z najmu i dzierżawy dkładników majątkowych Skarbu Państwa, jednostek samorządu terytorialnego lub innych jednostek zaliczanych do sektora finansów publicznych oraz innych umów o podobnym charakterze</t>
  </si>
  <si>
    <t>W dziale 921 rozdziale 92195</t>
  </si>
  <si>
    <t>W dziale 75618 rozdziale 75618</t>
  </si>
  <si>
    <t>W dziale 926 rozdziale 92605</t>
  </si>
  <si>
    <t>W dziale 926 rozdziale 92695</t>
  </si>
  <si>
    <t>Zakup leków, wyrobów medycznych                         i produktów biobójczych</t>
  </si>
  <si>
    <t>W dziale 754 rozdziale 75421</t>
  </si>
  <si>
    <t xml:space="preserve">     15.12.2010 r. …………………………………………………………….</t>
  </si>
  <si>
    <t>Protokół weryfikacji projektu planu finansowego na rok 2012</t>
  </si>
  <si>
    <t>Informacje   przekazane przez Zarząd do opracowania projektu planu finansowego na rok 2012</t>
  </si>
  <si>
    <t>Dane wynikające z projektu planu finansowego przedłożonego przez jednostkę na rok 2012</t>
  </si>
  <si>
    <t>Wynagrodzenia i składki od nich naliczane</t>
  </si>
  <si>
    <t>Informacje przekazane przez Zarząd do opracowania projektu planu finansowego na rok 2012</t>
  </si>
  <si>
    <t>Dane wynikające                        z projektu planu finansowego przedłożonego przez jednostkę na rok 2012</t>
  </si>
  <si>
    <t>Przedłożony projekt planu finansowego  jest zgodny z informacją o kwotach  wydatków i dochodów wynikających                  z projektu uchwały budżetowej na 2012 r.</t>
  </si>
  <si>
    <t>Przedłożony projekt planu finansowego  jest zgodny z informacją o kwotach  wydatków i dochodów wynikających z projektu uchwały budżetowej na 2012 r.</t>
  </si>
  <si>
    <t xml:space="preserve">     15.12.2011 r. …………………………………………………………….</t>
  </si>
  <si>
    <t>Dane wynikające                      z projektu planu finansowego przedłożonego przez jednostkę na rok 2012</t>
  </si>
  <si>
    <t>Wynagrodzenia i składki od nicha naliczane</t>
  </si>
  <si>
    <t>Przedłożony projekt planu finansowego  jest zgodny z informacją o kwotach  wydatków i dochodów wynikających                 z projektu uchwały budżetowej na 2012 r.</t>
  </si>
  <si>
    <t>Przedłożony projekt planu finansowego  jest zgodny z informacją o kwotach  wydatków i dochodów wynikających                                          z projektu uchwały budżetowej na 2012 r.</t>
  </si>
  <si>
    <t>Wydatki na programy finansowane z udziałem środków pochodzących z budżetu Unii Europejskiej oraz niepodlegających zwrotowi środków  z pomocy udzielonej przez państwa</t>
  </si>
  <si>
    <t>Wydatki na programy finansowane z udziałem środków pochodzących z budżetu Unii Europejskiej oraz niepodlegających zwrotowi środków z pomocy udzielonej przez państwa</t>
  </si>
  <si>
    <t>Przedłożony projekt planu finansowego  jest zgodny z informacją o kwotach  wydatków i dochodów wynikających  z projektu uchwały budżetowej na 2012 r.</t>
  </si>
  <si>
    <t>Dane wynikające                       z projektu planu finansowego przedłożonego przez jednostkę na rok 2012</t>
  </si>
  <si>
    <t xml:space="preserve">Wynagrodzenia i skladki od nich naliczane </t>
  </si>
  <si>
    <t>Przedłożony projekt planu finansowego  jest zgodny z informacją o kwotach  wydatków i dochodów wynikających                                                                        z  projektu uchwały budżetowej na 2012 r.</t>
  </si>
  <si>
    <t>Przedłożony projekt planu finansowego  jest zgodny z informacją o kwotach  wydatków i dochodów wynikających            z projektu uchwały budżetowej na 2012 r.</t>
  </si>
  <si>
    <t>Przedłożony projekt planu finansowego  jest zgodny z informacją o kwotach  wydatków i dochodów wynikających            z projektu uchwały budżetowej na 2012r.</t>
  </si>
  <si>
    <t>Przedłożony projekt planu finansowego  jest zgodny z informacją o kwotach  wydatków i dochodów wynikających                       z projektu uchwały budżetowej na 2012 r.</t>
  </si>
  <si>
    <t>Przedłożony projekt planu finansowego  jest zgodny z informacją o kwotach  wydatków i dochodów wynikających                    z projektu uchwały budżetowej na 2012 r.</t>
  </si>
  <si>
    <t>Dane wynikające  z projektu planu finansowego przedłożonego przez jednostkę na rok 2012</t>
  </si>
  <si>
    <t>Przedłożony projekt planu finansowego  jest zgodny z informacją o kwotach  wydatków i dochodów wynikających                        z projektu uchwały budżetowej na 2012 r.</t>
  </si>
  <si>
    <t>Przedłożony projekt planu finansowego  jest zgodny z informacją o kwotach  wydatków  wynikających  z projektu uchwały budżetowej na 2012 r.</t>
  </si>
  <si>
    <t xml:space="preserve">     15.12.2012 r. …………………………………………………………….</t>
  </si>
  <si>
    <t>Wynagrodzenia i składki od naliczane</t>
  </si>
  <si>
    <t>Przedłożony projekt planu finansowego  jest zgodny z informacją o kwotach  wydatków i dochodów wynikających                z projektu uchwały budżetowej na 2012 r.</t>
  </si>
  <si>
    <t>Wynagrodzenia i składkiod nich naliczane</t>
  </si>
  <si>
    <t>Przedłożony projekt planu finansowego  jest zgodny z informacją o kwotach  wydatków i dochodów wynikających               z projektu uchwały budżetowej na 2012 r.</t>
  </si>
  <si>
    <t xml:space="preserve">Wynagrodzenia i składki od nich naliczane </t>
  </si>
  <si>
    <t>Przedłożony projekt planu finansowego  jest zgodny z informacją o kwotach  wydatków wynikających  z projektu uchwały budżetowej na 2012 r.</t>
  </si>
  <si>
    <t>Dane wynikające                           z projektu planu finansowego przedłożonego przez jednostkę na rok 2012</t>
  </si>
  <si>
    <t>Przedłożony projekt planu finansowego  jest zgodny z informacją o kwotach  wydatków  wynikających z projektu uchwały budżetowej na 2012 r.</t>
  </si>
  <si>
    <t>Przedłożony projekt planu finansowego  jest zgodny z informacją o kwotach  wydatków i dochodów wynikających                   z projektu uchwały budżetowej na 2012 r.</t>
  </si>
  <si>
    <t>Przedłożony projekt planu finansowego  jest zgodny z informacją o kwotach  wydatków i dochodów wynikających               z  projektu uchwały budżetowej na 2012 r.</t>
  </si>
  <si>
    <t>Dane wynikające                             z projektu planu finansowego przedłożonego przez jednostkę na rok 2012</t>
  </si>
  <si>
    <t>Przedłożony projekt planu finansowego  jest zgodny z informacją o kwotach dochodów wynikających  z projektu uchwały budżetowej na 2012 r.</t>
  </si>
  <si>
    <t>W dziale 758 rozdziale 75814</t>
  </si>
  <si>
    <t>Przebudowa i  budowa drogi  1711Z na odcinku Stargard Szczeciński - Witkowo oraz drogi 1716Z Witkowo - Dolice do granic powiatu</t>
  </si>
  <si>
    <t>Odszkodowania</t>
  </si>
  <si>
    <t xml:space="preserve">Przebudowa i budowa drogi nr 1754Z Chociwel -Ińsko </t>
  </si>
  <si>
    <t>Przebudowa drogi na odcinku Kamionka-Miałka wraz z odwodnieniem i elementami bezpieczeństwa ruchu na całej długości.</t>
  </si>
  <si>
    <t>Opłaty na rzecz budżetów jednostek samorządu terytorialnego</t>
  </si>
  <si>
    <t>W dziale 854 rozdziale 85404</t>
  </si>
  <si>
    <t xml:space="preserve">Zakup leków, wyrobów medycznych i produktów biobójczych </t>
  </si>
  <si>
    <t>w dziale 758 rozdziale 75814</t>
  </si>
  <si>
    <t xml:space="preserve">Wydatki osobowe niezaliczone do uposażeń wypłacane żołnierzom i funkcjonariuszom </t>
  </si>
  <si>
    <t xml:space="preserve">     20.12.2011 r. …………………………………………………………….</t>
  </si>
  <si>
    <t xml:space="preserve">Pozostałe wydatki związane                              z realizacją statutowych zadań </t>
  </si>
  <si>
    <t xml:space="preserve">     20.12.2011r. …………………………………………………………….</t>
  </si>
  <si>
    <t>Opłaty z tytułu zakupu usług telekomunikacyjnych świadczonych                           w stacjonernej publicznej sieci telefonicznej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</si>
</sst>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\ &quot;zł&quot;"/>
    <numFmt numFmtId="167" formatCode="00\-000"/>
    <numFmt numFmtId="168" formatCode="#,##0.00\ &quot;zł&quot;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.0000"/>
    <numFmt numFmtId="172" formatCode="[$-415]d\ mmmm\ yyyy"/>
    <numFmt numFmtId="173" formatCode="_-* #,##0.000\ _z_ł_-;\-* #,##0.000\ _z_ł_-;_-* &quot;-&quot;??\ _z_ł_-;_-@_-"/>
  </numFmts>
  <fonts count="11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Czcionka tekstu podstawowego"/>
      <family val="0"/>
    </font>
    <font>
      <b/>
      <sz val="13"/>
      <color indexed="8"/>
      <name val="Arial"/>
      <family val="2"/>
    </font>
    <font>
      <b/>
      <sz val="13"/>
      <color indexed="8"/>
      <name val="Calibri"/>
      <family val="2"/>
    </font>
    <font>
      <sz val="13"/>
      <color indexed="8"/>
      <name val="Times New Roman"/>
      <family val="1"/>
    </font>
    <font>
      <i/>
      <sz val="8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13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b/>
      <sz val="22"/>
      <color indexed="10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3"/>
      <color theme="1"/>
      <name val="Arial"/>
      <family val="2"/>
    </font>
    <font>
      <sz val="13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Times New Roman"/>
      <family val="1"/>
    </font>
    <font>
      <b/>
      <sz val="22"/>
      <color rgb="FFFF0000"/>
      <name val="Calibri"/>
      <family val="2"/>
    </font>
    <font>
      <b/>
      <sz val="11"/>
      <color theme="1"/>
      <name val="Arial"/>
      <family val="2"/>
    </font>
    <font>
      <b/>
      <sz val="18"/>
      <color rgb="FFFF0000"/>
      <name val="Calibri"/>
      <family val="2"/>
    </font>
    <font>
      <sz val="18"/>
      <color theme="5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27" borderId="1" applyNumberFormat="0" applyAlignment="0" applyProtection="0"/>
    <xf numFmtId="9" fontId="3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63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2" fillId="1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12" fillId="10" borderId="10" xfId="0" applyNumberFormat="1" applyFont="1" applyFill="1" applyBorder="1" applyAlignment="1">
      <alignment vertical="center"/>
    </xf>
    <xf numFmtId="0" fontId="90" fillId="0" borderId="0" xfId="0" applyFont="1" applyAlignment="1">
      <alignment/>
    </xf>
    <xf numFmtId="0" fontId="11" fillId="10" borderId="10" xfId="0" applyFont="1" applyFill="1" applyBorder="1" applyAlignment="1">
      <alignment horizontal="center" vertical="center"/>
    </xf>
    <xf numFmtId="3" fontId="11" fillId="10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1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3" fontId="12" fillId="33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0" fillId="0" borderId="10" xfId="0" applyNumberFormat="1" applyFont="1" applyBorder="1" applyAlignment="1">
      <alignment vertical="center"/>
    </xf>
    <xf numFmtId="0" fontId="12" fillId="1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/>
    </xf>
    <xf numFmtId="0" fontId="91" fillId="0" borderId="0" xfId="0" applyFont="1" applyAlignment="1">
      <alignment/>
    </xf>
    <xf numFmtId="0" fontId="91" fillId="0" borderId="0" xfId="0" applyFont="1" applyFill="1" applyBorder="1" applyAlignment="1">
      <alignment/>
    </xf>
    <xf numFmtId="0" fontId="17" fillId="33" borderId="10" xfId="0" applyFont="1" applyFill="1" applyBorder="1" applyAlignment="1">
      <alignment horizontal="center" vertical="center"/>
    </xf>
    <xf numFmtId="4" fontId="91" fillId="0" borderId="0" xfId="0" applyNumberFormat="1" applyFont="1" applyAlignment="1">
      <alignment/>
    </xf>
    <xf numFmtId="0" fontId="91" fillId="0" borderId="0" xfId="0" applyFont="1" applyAlignment="1">
      <alignment wrapText="1"/>
    </xf>
    <xf numFmtId="4" fontId="19" fillId="0" borderId="1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0" fontId="92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4" fontId="92" fillId="0" borderId="0" xfId="0" applyNumberFormat="1" applyFont="1" applyAlignment="1">
      <alignment/>
    </xf>
    <xf numFmtId="0" fontId="92" fillId="0" borderId="0" xfId="0" applyFont="1" applyAlignment="1">
      <alignment wrapText="1"/>
    </xf>
    <xf numFmtId="3" fontId="93" fillId="33" borderId="10" xfId="0" applyNumberFormat="1" applyFont="1" applyFill="1" applyBorder="1" applyAlignment="1">
      <alignment vertical="center" wrapText="1"/>
    </xf>
    <xf numFmtId="4" fontId="94" fillId="0" borderId="0" xfId="0" applyNumberFormat="1" applyFont="1" applyAlignment="1">
      <alignment/>
    </xf>
    <xf numFmtId="0" fontId="94" fillId="0" borderId="0" xfId="0" applyFont="1" applyAlignment="1">
      <alignment/>
    </xf>
    <xf numFmtId="3" fontId="90" fillId="0" borderId="10" xfId="0" applyNumberFormat="1" applyFont="1" applyBorder="1" applyAlignment="1">
      <alignment vertical="center" wrapText="1"/>
    </xf>
    <xf numFmtId="3" fontId="95" fillId="0" borderId="0" xfId="0" applyNumberFormat="1" applyFont="1" applyAlignment="1">
      <alignment wrapText="1"/>
    </xf>
    <xf numFmtId="3" fontId="95" fillId="0" borderId="0" xfId="0" applyNumberFormat="1" applyFont="1" applyAlignment="1">
      <alignment/>
    </xf>
    <xf numFmtId="0" fontId="96" fillId="0" borderId="0" xfId="0" applyFont="1" applyAlignment="1">
      <alignment/>
    </xf>
    <xf numFmtId="0" fontId="24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" fontId="97" fillId="0" borderId="10" xfId="0" applyNumberFormat="1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 wrapText="1"/>
    </xf>
    <xf numFmtId="3" fontId="9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3" fillId="1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3" fontId="9" fillId="0" borderId="1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2" fillId="10" borderId="10" xfId="0" applyFont="1" applyFill="1" applyBorder="1" applyAlignment="1">
      <alignment horizontal="center" vertical="center"/>
    </xf>
    <xf numFmtId="3" fontId="15" fillId="1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3" fontId="15" fillId="34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5" fillId="1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49" fontId="26" fillId="34" borderId="10" xfId="55" applyNumberFormat="1" applyFont="1" applyFill="1" applyBorder="1" applyAlignment="1">
      <alignment horizontal="center" vertical="center"/>
      <protection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8" fillId="0" borderId="0" xfId="0" applyFont="1" applyAlignment="1">
      <alignment/>
    </xf>
    <xf numFmtId="0" fontId="90" fillId="0" borderId="0" xfId="0" applyFont="1" applyAlignment="1">
      <alignment vertical="center"/>
    </xf>
    <xf numFmtId="3" fontId="90" fillId="0" borderId="0" xfId="0" applyNumberFormat="1" applyFont="1" applyAlignment="1">
      <alignment/>
    </xf>
    <xf numFmtId="0" fontId="2" fillId="0" borderId="10" xfId="52" applyFont="1" applyBorder="1" applyAlignment="1">
      <alignment horizontal="left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vertical="center"/>
    </xf>
    <xf numFmtId="0" fontId="11" fillId="10" borderId="10" xfId="0" applyFont="1" applyFill="1" applyBorder="1" applyAlignment="1">
      <alignment vertical="center" wrapText="1"/>
    </xf>
    <xf numFmtId="3" fontId="90" fillId="34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99" fillId="0" borderId="0" xfId="0" applyFont="1" applyAlignment="1">
      <alignment/>
    </xf>
    <xf numFmtId="0" fontId="10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3" fontId="29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11" fillId="10" borderId="1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3" fontId="31" fillId="0" borderId="10" xfId="0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3" fontId="90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3" fontId="12" fillId="10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/>
    </xf>
    <xf numFmtId="3" fontId="12" fillId="10" borderId="10" xfId="0" applyNumberFormat="1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6" fillId="34" borderId="10" xfId="57" applyNumberFormat="1" applyFont="1" applyFill="1" applyBorder="1" applyAlignment="1">
      <alignment horizontal="center" vertical="center" wrapText="1"/>
      <protection/>
    </xf>
    <xf numFmtId="49" fontId="26" fillId="34" borderId="10" xfId="57" applyNumberFormat="1" applyFont="1" applyFill="1" applyBorder="1" applyAlignment="1">
      <alignment horizontal="left" vertical="center" wrapText="1"/>
      <protection/>
    </xf>
    <xf numFmtId="0" fontId="26" fillId="34" borderId="10" xfId="57" applyFont="1" applyFill="1" applyBorder="1" applyAlignment="1">
      <alignment horizontal="left" vertical="center" wrapText="1"/>
      <protection/>
    </xf>
    <xf numFmtId="3" fontId="4" fillId="0" borderId="0" xfId="0" applyNumberFormat="1" applyFont="1" applyAlignment="1">
      <alignment/>
    </xf>
    <xf numFmtId="3" fontId="28" fillId="33" borderId="10" xfId="0" applyNumberFormat="1" applyFont="1" applyFill="1" applyBorder="1" applyAlignment="1">
      <alignment horizontal="center" vertical="center" wrapText="1"/>
    </xf>
    <xf numFmtId="3" fontId="33" fillId="34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2" fillId="10" borderId="10" xfId="0" applyFont="1" applyFill="1" applyBorder="1" applyAlignment="1">
      <alignment vertical="center"/>
    </xf>
    <xf numFmtId="0" fontId="26" fillId="34" borderId="10" xfId="57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91" fillId="0" borderId="10" xfId="0" applyFont="1" applyBorder="1" applyAlignment="1">
      <alignment/>
    </xf>
    <xf numFmtId="0" fontId="9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5" fillId="0" borderId="0" xfId="0" applyFont="1" applyAlignment="1">
      <alignment vertical="center"/>
    </xf>
    <xf numFmtId="49" fontId="33" fillId="34" borderId="10" xfId="57" applyNumberFormat="1" applyFont="1" applyFill="1" applyBorder="1" applyAlignment="1">
      <alignment horizontal="center" vertical="center" wrapText="1"/>
      <protection/>
    </xf>
    <xf numFmtId="49" fontId="33" fillId="34" borderId="10" xfId="57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left" vertical="center"/>
    </xf>
    <xf numFmtId="0" fontId="11" fillId="10" borderId="11" xfId="0" applyFont="1" applyFill="1" applyBorder="1" applyAlignment="1">
      <alignment horizontal="left" vertical="center"/>
    </xf>
    <xf numFmtId="49" fontId="26" fillId="34" borderId="10" xfId="57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26" fillId="34" borderId="10" xfId="57" applyFont="1" applyFill="1" applyBorder="1" applyAlignment="1">
      <alignment horizontal="left" vertical="center" wrapText="1"/>
      <protection/>
    </xf>
    <xf numFmtId="0" fontId="16" fillId="0" borderId="11" xfId="0" applyFont="1" applyFill="1" applyBorder="1" applyAlignment="1">
      <alignment vertical="center"/>
    </xf>
    <xf numFmtId="3" fontId="12" fillId="10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101" fillId="0" borderId="0" xfId="0" applyFont="1" applyAlignment="1">
      <alignment vertical="center"/>
    </xf>
    <xf numFmtId="0" fontId="101" fillId="35" borderId="10" xfId="0" applyFont="1" applyFill="1" applyBorder="1" applyAlignment="1">
      <alignment vertical="center"/>
    </xf>
    <xf numFmtId="0" fontId="29" fillId="10" borderId="10" xfId="0" applyFont="1" applyFill="1" applyBorder="1" applyAlignment="1">
      <alignment vertical="center"/>
    </xf>
    <xf numFmtId="0" fontId="24" fillId="10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30" fillId="33" borderId="10" xfId="0" applyFont="1" applyFill="1" applyBorder="1" applyAlignment="1">
      <alignment vertical="center"/>
    </xf>
    <xf numFmtId="0" fontId="95" fillId="34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30" fillId="35" borderId="1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49" fontId="33" fillId="34" borderId="10" xfId="57" applyNumberFormat="1" applyFont="1" applyFill="1" applyBorder="1" applyAlignment="1">
      <alignment horizontal="right" vertical="center" wrapText="1"/>
      <protection/>
    </xf>
    <xf numFmtId="3" fontId="90" fillId="0" borderId="10" xfId="0" applyNumberFormat="1" applyFont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/>
    </xf>
    <xf numFmtId="49" fontId="26" fillId="34" borderId="10" xfId="57" applyNumberFormat="1" applyFont="1" applyFill="1" applyBorder="1" applyAlignment="1">
      <alignment horizontal="left" vertical="center" wrapText="1"/>
      <protection/>
    </xf>
    <xf numFmtId="0" fontId="26" fillId="34" borderId="10" xfId="57" applyFont="1" applyFill="1" applyBorder="1" applyAlignment="1">
      <alignment horizontal="left" vertical="center" wrapText="1"/>
      <protection/>
    </xf>
    <xf numFmtId="0" fontId="11" fillId="33" borderId="11" xfId="0" applyFont="1" applyFill="1" applyBorder="1" applyAlignment="1">
      <alignment horizontal="center" vertical="center"/>
    </xf>
    <xf numFmtId="0" fontId="95" fillId="34" borderId="1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3" fontId="12" fillId="10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center" vertical="center"/>
    </xf>
    <xf numFmtId="4" fontId="91" fillId="0" borderId="10" xfId="0" applyNumberFormat="1" applyFont="1" applyBorder="1" applyAlignment="1">
      <alignment wrapText="1"/>
    </xf>
    <xf numFmtId="49" fontId="33" fillId="34" borderId="10" xfId="57" applyNumberFormat="1" applyFont="1" applyFill="1" applyBorder="1" applyAlignment="1">
      <alignment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0" fontId="17" fillId="0" borderId="11" xfId="0" applyFont="1" applyFill="1" applyBorder="1" applyAlignment="1">
      <alignment horizontal="center" vertical="center"/>
    </xf>
    <xf numFmtId="4" fontId="102" fillId="0" borderId="0" xfId="0" applyNumberFormat="1" applyFont="1" applyAlignment="1">
      <alignment vertical="center"/>
    </xf>
    <xf numFmtId="0" fontId="102" fillId="0" borderId="0" xfId="0" applyFont="1" applyAlignment="1">
      <alignment vertical="center"/>
    </xf>
    <xf numFmtId="4" fontId="102" fillId="35" borderId="1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/>
    </xf>
    <xf numFmtId="0" fontId="26" fillId="34" borderId="0" xfId="0" applyFont="1" applyFill="1" applyAlignment="1">
      <alignment/>
    </xf>
    <xf numFmtId="0" fontId="32" fillId="34" borderId="10" xfId="0" applyFont="1" applyFill="1" applyBorder="1" applyAlignment="1">
      <alignment/>
    </xf>
    <xf numFmtId="0" fontId="26" fillId="34" borderId="10" xfId="56" applyFont="1" applyFill="1" applyBorder="1" applyAlignment="1">
      <alignment horizontal="left" vertical="center" wrapText="1"/>
      <protection/>
    </xf>
    <xf numFmtId="0" fontId="32" fillId="34" borderId="0" xfId="0" applyFont="1" applyFill="1" applyAlignment="1">
      <alignment/>
    </xf>
    <xf numFmtId="0" fontId="95" fillId="0" borderId="0" xfId="0" applyFont="1" applyAlignment="1">
      <alignment vertical="center"/>
    </xf>
    <xf numFmtId="0" fontId="91" fillId="34" borderId="0" xfId="0" applyFont="1" applyFill="1" applyAlignment="1">
      <alignment/>
    </xf>
    <xf numFmtId="3" fontId="93" fillId="33" borderId="15" xfId="0" applyNumberFormat="1" applyFont="1" applyFill="1" applyBorder="1" applyAlignment="1">
      <alignment vertical="center" wrapText="1"/>
    </xf>
    <xf numFmtId="0" fontId="95" fillId="0" borderId="10" xfId="0" applyFont="1" applyBorder="1" applyAlignment="1">
      <alignment vertical="center"/>
    </xf>
    <xf numFmtId="0" fontId="95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 wrapText="1"/>
    </xf>
    <xf numFmtId="0" fontId="90" fillId="0" borderId="10" xfId="0" applyFont="1" applyBorder="1" applyAlignment="1">
      <alignment vertical="center"/>
    </xf>
    <xf numFmtId="0" fontId="97" fillId="0" borderId="10" xfId="0" applyFont="1" applyBorder="1" applyAlignment="1">
      <alignment vertical="center"/>
    </xf>
    <xf numFmtId="0" fontId="95" fillId="34" borderId="10" xfId="0" applyFont="1" applyFill="1" applyBorder="1" applyAlignment="1">
      <alignment vertical="center"/>
    </xf>
    <xf numFmtId="3" fontId="95" fillId="0" borderId="0" xfId="0" applyNumberFormat="1" applyFont="1" applyAlignment="1">
      <alignment vertical="center" wrapText="1"/>
    </xf>
    <xf numFmtId="3" fontId="95" fillId="0" borderId="0" xfId="0" applyNumberFormat="1" applyFont="1" applyAlignment="1">
      <alignment vertical="center"/>
    </xf>
    <xf numFmtId="4" fontId="95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91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93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49" fontId="26" fillId="34" borderId="10" xfId="57" applyNumberFormat="1" applyFont="1" applyFill="1" applyBorder="1" applyAlignment="1">
      <alignment horizontal="left" vertical="center" wrapText="1"/>
      <protection/>
    </xf>
    <xf numFmtId="0" fontId="26" fillId="34" borderId="10" xfId="0" applyFont="1" applyFill="1" applyBorder="1" applyAlignment="1">
      <alignment horizontal="left" vertical="center" wrapText="1"/>
    </xf>
    <xf numFmtId="0" fontId="26" fillId="34" borderId="10" xfId="57" applyFont="1" applyFill="1" applyBorder="1" applyAlignment="1">
      <alignment horizontal="left" vertical="center" wrapText="1"/>
      <protection/>
    </xf>
    <xf numFmtId="3" fontId="11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2" fillId="10" borderId="10" xfId="0" applyNumberFormat="1" applyFont="1" applyFill="1" applyBorder="1" applyAlignment="1">
      <alignment horizontal="right" vertical="center"/>
    </xf>
    <xf numFmtId="0" fontId="17" fillId="34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4" fontId="95" fillId="0" borderId="0" xfId="0" applyNumberFormat="1" applyFont="1" applyAlignment="1">
      <alignment/>
    </xf>
    <xf numFmtId="0" fontId="28" fillId="0" borderId="10" xfId="0" applyFont="1" applyBorder="1" applyAlignment="1">
      <alignment horizontal="center" vertical="center"/>
    </xf>
    <xf numFmtId="0" fontId="103" fillId="0" borderId="0" xfId="0" applyFont="1" applyAlignment="1">
      <alignment/>
    </xf>
    <xf numFmtId="4" fontId="39" fillId="0" borderId="0" xfId="0" applyNumberFormat="1" applyFont="1" applyBorder="1" applyAlignment="1">
      <alignment/>
    </xf>
    <xf numFmtId="4" fontId="103" fillId="0" borderId="0" xfId="0" applyNumberFormat="1" applyFont="1" applyAlignment="1">
      <alignment/>
    </xf>
    <xf numFmtId="0" fontId="95" fillId="0" borderId="10" xfId="0" applyFont="1" applyBorder="1" applyAlignment="1">
      <alignment/>
    </xf>
    <xf numFmtId="0" fontId="10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49" fontId="34" fillId="0" borderId="0" xfId="0" applyNumberFormat="1" applyFont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04" fillId="0" borderId="10" xfId="0" applyFont="1" applyBorder="1" applyAlignment="1">
      <alignment/>
    </xf>
    <xf numFmtId="4" fontId="15" fillId="0" borderId="0" xfId="0" applyNumberFormat="1" applyFont="1" applyBorder="1" applyAlignment="1">
      <alignment/>
    </xf>
    <xf numFmtId="0" fontId="104" fillId="0" borderId="0" xfId="0" applyFont="1" applyAlignment="1">
      <alignment/>
    </xf>
    <xf numFmtId="4" fontId="104" fillId="0" borderId="0" xfId="0" applyNumberFormat="1" applyFont="1" applyAlignment="1">
      <alignment/>
    </xf>
    <xf numFmtId="0" fontId="105" fillId="0" borderId="1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105" fillId="0" borderId="0" xfId="0" applyFont="1" applyAlignment="1">
      <alignment vertical="center"/>
    </xf>
    <xf numFmtId="4" fontId="105" fillId="0" borderId="0" xfId="0" applyNumberFormat="1" applyFont="1" applyAlignment="1">
      <alignment/>
    </xf>
    <xf numFmtId="4" fontId="105" fillId="0" borderId="0" xfId="0" applyNumberFormat="1" applyFont="1" applyAlignment="1">
      <alignment wrapText="1"/>
    </xf>
    <xf numFmtId="0" fontId="105" fillId="0" borderId="0" xfId="0" applyFont="1" applyAlignment="1">
      <alignment/>
    </xf>
    <xf numFmtId="0" fontId="95" fillId="34" borderId="10" xfId="0" applyFont="1" applyFill="1" applyBorder="1" applyAlignment="1">
      <alignment/>
    </xf>
    <xf numFmtId="4" fontId="17" fillId="34" borderId="0" xfId="0" applyNumberFormat="1" applyFont="1" applyFill="1" applyBorder="1" applyAlignment="1">
      <alignment/>
    </xf>
    <xf numFmtId="0" fontId="95" fillId="34" borderId="0" xfId="0" applyFont="1" applyFill="1" applyAlignment="1">
      <alignment/>
    </xf>
    <xf numFmtId="4" fontId="95" fillId="34" borderId="0" xfId="0" applyNumberFormat="1" applyFont="1" applyFill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104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/>
    </xf>
    <xf numFmtId="0" fontId="104" fillId="34" borderId="0" xfId="0" applyFont="1" applyFill="1" applyAlignment="1">
      <alignment/>
    </xf>
    <xf numFmtId="4" fontId="104" fillId="34" borderId="0" xfId="0" applyNumberFormat="1" applyFont="1" applyFill="1" applyAlignment="1">
      <alignment/>
    </xf>
    <xf numFmtId="0" fontId="26" fillId="34" borderId="10" xfId="54" applyFont="1" applyFill="1" applyBorder="1" applyAlignment="1">
      <alignment horizontal="center" vertical="center"/>
      <protection/>
    </xf>
    <xf numFmtId="0" fontId="26" fillId="34" borderId="10" xfId="54" applyFont="1" applyFill="1" applyBorder="1" applyAlignment="1">
      <alignment horizontal="left" vertical="center" wrapText="1"/>
      <protection/>
    </xf>
    <xf numFmtId="49" fontId="26" fillId="34" borderId="10" xfId="54" applyNumberFormat="1" applyFont="1" applyFill="1" applyBorder="1" applyAlignment="1">
      <alignment horizontal="center" vertical="center"/>
      <protection/>
    </xf>
    <xf numFmtId="3" fontId="12" fillId="33" borderId="10" xfId="0" applyNumberFormat="1" applyFont="1" applyFill="1" applyBorder="1" applyAlignment="1">
      <alignment horizontal="right" vertical="center"/>
    </xf>
    <xf numFmtId="0" fontId="26" fillId="34" borderId="10" xfId="57" applyFont="1" applyFill="1" applyBorder="1" applyAlignment="1">
      <alignment horizontal="left" vertical="center" wrapText="1"/>
      <protection/>
    </xf>
    <xf numFmtId="0" fontId="26" fillId="34" borderId="10" xfId="57" applyFont="1" applyFill="1" applyBorder="1" applyAlignment="1">
      <alignment horizontal="center" vertical="center" wrapText="1"/>
      <protection/>
    </xf>
    <xf numFmtId="49" fontId="26" fillId="34" borderId="10" xfId="54" applyNumberFormat="1" applyFont="1" applyFill="1" applyBorder="1" applyAlignment="1">
      <alignment horizontal="center" vertical="center" wrapText="1"/>
      <protection/>
    </xf>
    <xf numFmtId="3" fontId="95" fillId="0" borderId="10" xfId="0" applyNumberFormat="1" applyFont="1" applyBorder="1" applyAlignment="1">
      <alignment vertical="center"/>
    </xf>
    <xf numFmtId="49" fontId="26" fillId="34" borderId="10" xfId="57" applyNumberFormat="1" applyFont="1" applyFill="1" applyBorder="1" applyAlignment="1">
      <alignment horizontal="center" vertical="center"/>
      <protection/>
    </xf>
    <xf numFmtId="3" fontId="91" fillId="0" borderId="10" xfId="0" applyNumberFormat="1" applyFont="1" applyBorder="1" applyAlignment="1">
      <alignment/>
    </xf>
    <xf numFmtId="0" fontId="22" fillId="35" borderId="10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/>
    </xf>
    <xf numFmtId="3" fontId="12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49" fontId="33" fillId="34" borderId="11" xfId="57" applyNumberFormat="1" applyFont="1" applyFill="1" applyBorder="1" applyAlignment="1">
      <alignment vertical="center" wrapText="1"/>
      <protection/>
    </xf>
    <xf numFmtId="3" fontId="91" fillId="0" borderId="0" xfId="0" applyNumberFormat="1" applyFont="1" applyAlignment="1">
      <alignment/>
    </xf>
    <xf numFmtId="0" fontId="101" fillId="0" borderId="0" xfId="0" applyFont="1" applyAlignment="1">
      <alignment/>
    </xf>
    <xf numFmtId="0" fontId="91" fillId="34" borderId="10" xfId="0" applyFont="1" applyFill="1" applyBorder="1" applyAlignment="1">
      <alignment/>
    </xf>
    <xf numFmtId="4" fontId="18" fillId="34" borderId="0" xfId="0" applyNumberFormat="1" applyFont="1" applyFill="1" applyBorder="1" applyAlignment="1">
      <alignment/>
    </xf>
    <xf numFmtId="0" fontId="91" fillId="34" borderId="0" xfId="0" applyFont="1" applyFill="1" applyAlignment="1">
      <alignment wrapText="1"/>
    </xf>
    <xf numFmtId="4" fontId="91" fillId="34" borderId="0" xfId="0" applyNumberFormat="1" applyFont="1" applyFill="1" applyAlignment="1">
      <alignment/>
    </xf>
    <xf numFmtId="0" fontId="17" fillId="34" borderId="11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/>
    </xf>
    <xf numFmtId="0" fontId="13" fillId="0" borderId="11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vertical="center"/>
    </xf>
    <xf numFmtId="3" fontId="35" fillId="0" borderId="0" xfId="0" applyNumberFormat="1" applyFont="1" applyAlignment="1">
      <alignment vertical="center"/>
    </xf>
    <xf numFmtId="3" fontId="0" fillId="0" borderId="0" xfId="0" applyNumberFormat="1" applyBorder="1" applyAlignment="1">
      <alignment horizontal="left" vertical="center"/>
    </xf>
    <xf numFmtId="49" fontId="40" fillId="34" borderId="10" xfId="57" applyNumberFormat="1" applyFont="1" applyFill="1" applyBorder="1" applyAlignment="1">
      <alignment horizontal="left" vertical="center" wrapText="1"/>
      <protection/>
    </xf>
    <xf numFmtId="0" fontId="33" fillId="34" borderId="10" xfId="57" applyFont="1" applyFill="1" applyBorder="1" applyAlignment="1">
      <alignment horizontal="center" vertical="center"/>
      <protection/>
    </xf>
    <xf numFmtId="0" fontId="33" fillId="34" borderId="10" xfId="54" applyFont="1" applyFill="1" applyBorder="1" applyAlignment="1">
      <alignment horizontal="left" vertical="center" wrapText="1"/>
      <protection/>
    </xf>
    <xf numFmtId="0" fontId="90" fillId="0" borderId="1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90" fillId="0" borderId="0" xfId="0" applyFont="1" applyAlignment="1">
      <alignment wrapText="1"/>
    </xf>
    <xf numFmtId="4" fontId="9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3" fontId="12" fillId="10" borderId="10" xfId="0" applyNumberFormat="1" applyFont="1" applyFill="1" applyBorder="1" applyAlignment="1">
      <alignment horizontal="right" vertical="center"/>
    </xf>
    <xf numFmtId="0" fontId="26" fillId="34" borderId="10" xfId="57" applyFont="1" applyFill="1" applyBorder="1" applyAlignment="1">
      <alignment horizontal="left" vertical="center" wrapText="1"/>
      <protection/>
    </xf>
    <xf numFmtId="3" fontId="12" fillId="33" borderId="10" xfId="0" applyNumberFormat="1" applyFont="1" applyFill="1" applyBorder="1" applyAlignment="1">
      <alignment horizontal="right" vertical="center"/>
    </xf>
    <xf numFmtId="0" fontId="90" fillId="0" borderId="10" xfId="0" applyFont="1" applyFill="1" applyBorder="1" applyAlignment="1">
      <alignment/>
    </xf>
    <xf numFmtId="3" fontId="33" fillId="34" borderId="10" xfId="57" applyNumberFormat="1" applyFont="1" applyFill="1" applyBorder="1" applyAlignment="1">
      <alignment horizontal="right" vertical="center" wrapText="1"/>
      <protection/>
    </xf>
    <xf numFmtId="0" fontId="95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3" fontId="12" fillId="10" borderId="10" xfId="0" applyNumberFormat="1" applyFont="1" applyFill="1" applyBorder="1" applyAlignment="1">
      <alignment horizontal="right" vertical="center"/>
    </xf>
    <xf numFmtId="3" fontId="25" fillId="33" borderId="10" xfId="0" applyNumberFormat="1" applyFont="1" applyFill="1" applyBorder="1" applyAlignment="1">
      <alignment horizontal="center" vertical="center" wrapText="1"/>
    </xf>
    <xf numFmtId="49" fontId="26" fillId="34" borderId="10" xfId="57" applyNumberFormat="1" applyFont="1" applyFill="1" applyBorder="1" applyAlignment="1">
      <alignment horizontal="left" vertical="center" wrapText="1"/>
      <protection/>
    </xf>
    <xf numFmtId="0" fontId="26" fillId="34" borderId="10" xfId="57" applyFont="1" applyFill="1" applyBorder="1" applyAlignment="1">
      <alignment horizontal="left" vertical="center" wrapText="1"/>
      <protection/>
    </xf>
    <xf numFmtId="0" fontId="17" fillId="34" borderId="10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right" vertical="center"/>
    </xf>
    <xf numFmtId="0" fontId="106" fillId="0" borderId="0" xfId="0" applyFont="1" applyAlignment="1">
      <alignment/>
    </xf>
    <xf numFmtId="2" fontId="97" fillId="33" borderId="10" xfId="0" applyNumberFormat="1" applyFont="1" applyFill="1" applyBorder="1" applyAlignment="1">
      <alignment horizontal="center" vertical="center" wrapText="1"/>
    </xf>
    <xf numFmtId="0" fontId="107" fillId="0" borderId="0" xfId="0" applyFont="1" applyAlignment="1">
      <alignment vertical="center"/>
    </xf>
    <xf numFmtId="0" fontId="100" fillId="0" borderId="10" xfId="0" applyFont="1" applyBorder="1" applyAlignment="1">
      <alignment horizontal="center"/>
    </xf>
    <xf numFmtId="0" fontId="98" fillId="0" borderId="10" xfId="0" applyFont="1" applyBorder="1" applyAlignment="1">
      <alignment/>
    </xf>
    <xf numFmtId="0" fontId="98" fillId="0" borderId="10" xfId="0" applyFont="1" applyBorder="1" applyAlignment="1">
      <alignment horizontal="center"/>
    </xf>
    <xf numFmtId="0" fontId="107" fillId="35" borderId="10" xfId="0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horizontal="right" vertical="center"/>
    </xf>
    <xf numFmtId="3" fontId="17" fillId="34" borderId="10" xfId="0" applyNumberFormat="1" applyFont="1" applyFill="1" applyBorder="1" applyAlignment="1">
      <alignment horizontal="right" vertical="center"/>
    </xf>
    <xf numFmtId="0" fontId="97" fillId="34" borderId="10" xfId="0" applyFont="1" applyFill="1" applyBorder="1" applyAlignment="1">
      <alignment horizontal="left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49" fontId="34" fillId="0" borderId="0" xfId="0" applyNumberFormat="1" applyFont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3" fontId="12" fillId="10" borderId="10" xfId="0" applyNumberFormat="1" applyFont="1" applyFill="1" applyBorder="1" applyAlignment="1">
      <alignment horizontal="right" vertic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left" vertical="center"/>
    </xf>
    <xf numFmtId="49" fontId="26" fillId="34" borderId="10" xfId="57" applyNumberFormat="1" applyFont="1" applyFill="1" applyBorder="1" applyAlignment="1">
      <alignment horizontal="left" vertical="center" wrapText="1"/>
      <protection/>
    </xf>
    <xf numFmtId="0" fontId="26" fillId="34" borderId="10" xfId="57" applyFont="1" applyFill="1" applyBorder="1" applyAlignment="1">
      <alignment horizontal="left" vertical="center" wrapText="1"/>
      <protection/>
    </xf>
    <xf numFmtId="49" fontId="26" fillId="34" borderId="10" xfId="56" applyNumberFormat="1" applyFont="1" applyFill="1" applyBorder="1" applyAlignment="1">
      <alignment horizontal="left" vertical="center" wrapText="1"/>
      <protection/>
    </xf>
    <xf numFmtId="0" fontId="26" fillId="34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3" fontId="26" fillId="34" borderId="10" xfId="57" applyNumberFormat="1" applyFont="1" applyFill="1" applyBorder="1" applyAlignment="1">
      <alignment horizontal="left" vertical="center" wrapText="1"/>
      <protection/>
    </xf>
    <xf numFmtId="3" fontId="33" fillId="36" borderId="10" xfId="53" applyNumberFormat="1" applyFont="1" applyFill="1" applyBorder="1" applyAlignment="1">
      <alignment horizontal="right" vertical="center" wrapText="1"/>
      <protection/>
    </xf>
    <xf numFmtId="0" fontId="27" fillId="36" borderId="10" xfId="53" applyFont="1" applyFill="1" applyBorder="1" applyAlignment="1">
      <alignment horizontal="center" vertical="center" wrapText="1"/>
      <protection/>
    </xf>
    <xf numFmtId="0" fontId="26" fillId="36" borderId="10" xfId="53" applyFont="1" applyFill="1" applyBorder="1" applyAlignment="1">
      <alignment horizontal="left" vertical="center" wrapText="1"/>
      <protection/>
    </xf>
    <xf numFmtId="0" fontId="26" fillId="34" borderId="10" xfId="53" applyFont="1" applyFill="1" applyBorder="1" applyAlignment="1">
      <alignment horizontal="left" vertical="center" wrapText="1"/>
      <protection/>
    </xf>
    <xf numFmtId="0" fontId="26" fillId="36" borderId="10" xfId="53" applyFont="1" applyFill="1" applyBorder="1" applyAlignment="1">
      <alignment horizontal="center" vertical="center" wrapText="1"/>
      <protection/>
    </xf>
    <xf numFmtId="0" fontId="26" fillId="36" borderId="10" xfId="53" applyFont="1" applyFill="1" applyBorder="1" applyAlignment="1">
      <alignment vertical="center" wrapText="1"/>
      <protection/>
    </xf>
    <xf numFmtId="0" fontId="32" fillId="36" borderId="10" xfId="53" applyFont="1" applyFill="1" applyBorder="1" applyAlignment="1">
      <alignment horizontal="center" vertical="center" wrapText="1"/>
      <protection/>
    </xf>
    <xf numFmtId="3" fontId="33" fillId="36" borderId="10" xfId="53" applyNumberFormat="1" applyFont="1" applyFill="1" applyBorder="1" applyAlignment="1">
      <alignment vertical="center"/>
      <protection/>
    </xf>
    <xf numFmtId="0" fontId="26" fillId="36" borderId="10" xfId="53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left" vertical="center" wrapText="1"/>
    </xf>
    <xf numFmtId="0" fontId="108" fillId="0" borderId="10" xfId="0" applyFont="1" applyBorder="1" applyAlignment="1">
      <alignment horizontal="center"/>
    </xf>
    <xf numFmtId="3" fontId="9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3" fontId="33" fillId="34" borderId="10" xfId="57" applyNumberFormat="1" applyFont="1" applyFill="1" applyBorder="1" applyAlignment="1">
      <alignment vertical="center" wrapText="1"/>
      <protection/>
    </xf>
    <xf numFmtId="3" fontId="27" fillId="33" borderId="10" xfId="0" applyNumberFormat="1" applyFont="1" applyFill="1" applyBorder="1" applyAlignment="1">
      <alignment vertical="center"/>
    </xf>
    <xf numFmtId="0" fontId="40" fillId="34" borderId="10" xfId="57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/>
    </xf>
    <xf numFmtId="0" fontId="41" fillId="36" borderId="13" xfId="0" applyFont="1" applyFill="1" applyBorder="1" applyAlignment="1">
      <alignment horizontal="left" vertical="center" wrapText="1"/>
    </xf>
    <xf numFmtId="3" fontId="31" fillId="0" borderId="13" xfId="0" applyNumberFormat="1" applyFont="1" applyBorder="1" applyAlignment="1">
      <alignment horizontal="right" vertical="center"/>
    </xf>
    <xf numFmtId="0" fontId="26" fillId="34" borderId="10" xfId="53" applyFont="1" applyFill="1" applyBorder="1" applyAlignment="1">
      <alignment horizontal="center" vertical="center" wrapText="1"/>
      <protection/>
    </xf>
    <xf numFmtId="3" fontId="26" fillId="34" borderId="10" xfId="53" applyNumberFormat="1" applyFont="1" applyFill="1" applyBorder="1" applyAlignment="1">
      <alignment vertical="center" wrapText="1"/>
      <protection/>
    </xf>
    <xf numFmtId="0" fontId="2" fillId="0" borderId="0" xfId="53">
      <alignment/>
      <protection/>
    </xf>
    <xf numFmtId="3" fontId="26" fillId="0" borderId="10" xfId="53" applyNumberFormat="1" applyFont="1" applyFill="1" applyBorder="1" applyAlignment="1">
      <alignment vertical="center" wrapText="1"/>
      <protection/>
    </xf>
    <xf numFmtId="0" fontId="26" fillId="0" borderId="10" xfId="53" applyFont="1" applyBorder="1" applyAlignment="1">
      <alignment horizontal="center" vertical="center" wrapText="1"/>
      <protection/>
    </xf>
    <xf numFmtId="3" fontId="26" fillId="0" borderId="10" xfId="53" applyNumberFormat="1" applyFont="1" applyBorder="1" applyAlignment="1">
      <alignment vertical="center" wrapText="1"/>
      <protection/>
    </xf>
    <xf numFmtId="0" fontId="26" fillId="34" borderId="11" xfId="53" applyFont="1" applyFill="1" applyBorder="1" applyAlignment="1">
      <alignment horizontal="left" vertical="center" wrapText="1"/>
      <protection/>
    </xf>
    <xf numFmtId="0" fontId="26" fillId="0" borderId="11" xfId="53" applyFont="1" applyFill="1" applyBorder="1" applyAlignment="1">
      <alignment horizontal="left" vertical="center" wrapText="1"/>
      <protection/>
    </xf>
    <xf numFmtId="3" fontId="31" fillId="0" borderId="10" xfId="53" applyNumberFormat="1" applyFont="1" applyBorder="1" applyAlignment="1">
      <alignment vertical="center"/>
      <protection/>
    </xf>
    <xf numFmtId="49" fontId="26" fillId="34" borderId="11" xfId="57" applyNumberFormat="1" applyFont="1" applyFill="1" applyBorder="1" applyAlignment="1">
      <alignment horizontal="left" vertical="center" wrapText="1"/>
      <protection/>
    </xf>
    <xf numFmtId="0" fontId="2" fillId="36" borderId="13" xfId="0" applyFont="1" applyFill="1" applyBorder="1" applyAlignment="1">
      <alignment horizontal="left" vertical="center" wrapText="1"/>
    </xf>
    <xf numFmtId="3" fontId="42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40" fillId="34" borderId="10" xfId="57" applyNumberFormat="1" applyFont="1" applyFill="1" applyBorder="1" applyAlignment="1">
      <alignment horizontal="center" vertical="center"/>
      <protection/>
    </xf>
    <xf numFmtId="0" fontId="2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3" fontId="28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1" fillId="33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3" fontId="12" fillId="10" borderId="10" xfId="0" applyNumberFormat="1" applyFont="1" applyFill="1" applyBorder="1" applyAlignment="1">
      <alignment horizontal="right" vertical="center"/>
    </xf>
    <xf numFmtId="3" fontId="12" fillId="10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/>
    </xf>
    <xf numFmtId="3" fontId="28" fillId="33" borderId="10" xfId="0" applyNumberFormat="1" applyFont="1" applyFill="1" applyBorder="1" applyAlignment="1">
      <alignment horizontal="center" vertical="center" wrapText="1"/>
    </xf>
    <xf numFmtId="3" fontId="109" fillId="33" borderId="10" xfId="0" applyNumberFormat="1" applyFont="1" applyFill="1" applyBorder="1" applyAlignment="1">
      <alignment vertical="center"/>
    </xf>
    <xf numFmtId="0" fontId="101" fillId="33" borderId="10" xfId="0" applyFont="1" applyFill="1" applyBorder="1" applyAlignment="1">
      <alignment/>
    </xf>
    <xf numFmtId="0" fontId="12" fillId="4" borderId="10" xfId="0" applyFont="1" applyFill="1" applyBorder="1" applyAlignment="1">
      <alignment horizontal="center" vertical="center"/>
    </xf>
    <xf numFmtId="3" fontId="12" fillId="4" borderId="10" xfId="0" applyNumberFormat="1" applyFont="1" applyFill="1" applyBorder="1" applyAlignment="1">
      <alignment horizontal="right" vertical="center"/>
    </xf>
    <xf numFmtId="4" fontId="102" fillId="37" borderId="10" xfId="0" applyNumberFormat="1" applyFont="1" applyFill="1" applyBorder="1" applyAlignment="1">
      <alignment vertical="center"/>
    </xf>
    <xf numFmtId="0" fontId="13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/>
    </xf>
    <xf numFmtId="0" fontId="24" fillId="4" borderId="10" xfId="0" applyFont="1" applyFill="1" applyBorder="1" applyAlignment="1">
      <alignment/>
    </xf>
    <xf numFmtId="0" fontId="104" fillId="33" borderId="10" xfId="0" applyFont="1" applyFill="1" applyBorder="1" applyAlignment="1">
      <alignment vertical="center"/>
    </xf>
    <xf numFmtId="0" fontId="109" fillId="33" borderId="10" xfId="0" applyFont="1" applyFill="1" applyBorder="1" applyAlignment="1">
      <alignment vertical="center"/>
    </xf>
    <xf numFmtId="0" fontId="91" fillId="0" borderId="10" xfId="0" applyFont="1" applyFill="1" applyBorder="1" applyAlignment="1">
      <alignment/>
    </xf>
    <xf numFmtId="3" fontId="95" fillId="0" borderId="10" xfId="0" applyNumberFormat="1" applyFont="1" applyFill="1" applyBorder="1" applyAlignment="1">
      <alignment vertical="center"/>
    </xf>
    <xf numFmtId="0" fontId="105" fillId="33" borderId="10" xfId="0" applyFont="1" applyFill="1" applyBorder="1" applyAlignment="1">
      <alignment/>
    </xf>
    <xf numFmtId="3" fontId="105" fillId="33" borderId="10" xfId="0" applyNumberFormat="1" applyFont="1" applyFill="1" applyBorder="1" applyAlignment="1">
      <alignment/>
    </xf>
    <xf numFmtId="0" fontId="1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3" fontId="12" fillId="10" borderId="10" xfId="0" applyNumberFormat="1" applyFont="1" applyFill="1" applyBorder="1" applyAlignment="1">
      <alignment horizontal="right" vertical="center"/>
    </xf>
    <xf numFmtId="0" fontId="11" fillId="1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05" fillId="0" borderId="0" xfId="0" applyFont="1" applyFill="1" applyBorder="1" applyAlignment="1">
      <alignment/>
    </xf>
    <xf numFmtId="0" fontId="26" fillId="0" borderId="10" xfId="57" applyFont="1" applyFill="1" applyBorder="1" applyAlignment="1">
      <alignment horizontal="center" vertical="center"/>
      <protection/>
    </xf>
    <xf numFmtId="0" fontId="26" fillId="0" borderId="10" xfId="57" applyFont="1" applyFill="1" applyBorder="1" applyAlignment="1">
      <alignment horizontal="left" vertical="center" wrapText="1"/>
      <protection/>
    </xf>
    <xf numFmtId="0" fontId="111" fillId="0" borderId="10" xfId="0" applyFont="1" applyBorder="1" applyAlignment="1">
      <alignment horizontal="center" vertical="center"/>
    </xf>
    <xf numFmtId="0" fontId="105" fillId="0" borderId="0" xfId="0" applyFont="1" applyAlignment="1">
      <alignment wrapText="1"/>
    </xf>
    <xf numFmtId="4" fontId="43" fillId="0" borderId="0" xfId="0" applyNumberFormat="1" applyFont="1" applyBorder="1" applyAlignment="1">
      <alignment/>
    </xf>
    <xf numFmtId="0" fontId="101" fillId="0" borderId="0" xfId="0" applyFont="1" applyAlignment="1">
      <alignment wrapText="1"/>
    </xf>
    <xf numFmtId="4" fontId="101" fillId="0" borderId="0" xfId="0" applyNumberFormat="1" applyFont="1" applyAlignment="1">
      <alignment/>
    </xf>
    <xf numFmtId="49" fontId="26" fillId="38" borderId="10" xfId="54" applyNumberFormat="1" applyFont="1" applyFill="1" applyBorder="1" applyAlignment="1">
      <alignment horizontal="center" vertical="center"/>
      <protection/>
    </xf>
    <xf numFmtId="0" fontId="26" fillId="38" borderId="10" xfId="54" applyFont="1" applyFill="1" applyBorder="1" applyAlignment="1">
      <alignment horizontal="left" vertical="center" wrapText="1"/>
      <protection/>
    </xf>
    <xf numFmtId="3" fontId="105" fillId="33" borderId="10" xfId="0" applyNumberFormat="1" applyFont="1" applyFill="1" applyBorder="1" applyAlignment="1">
      <alignment horizontal="right" vertical="center"/>
    </xf>
    <xf numFmtId="3" fontId="109" fillId="0" borderId="10" xfId="0" applyNumberFormat="1" applyFont="1" applyBorder="1" applyAlignment="1">
      <alignment vertical="center" wrapText="1"/>
    </xf>
    <xf numFmtId="4" fontId="105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3" fontId="12" fillId="10" borderId="10" xfId="0" applyNumberFormat="1" applyFont="1" applyFill="1" applyBorder="1" applyAlignment="1">
      <alignment horizontal="right" vertical="center"/>
    </xf>
    <xf numFmtId="0" fontId="12" fillId="10" borderId="11" xfId="0" applyFont="1" applyFill="1" applyBorder="1" applyAlignment="1">
      <alignment vertical="center"/>
    </xf>
    <xf numFmtId="0" fontId="12" fillId="10" borderId="16" xfId="0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horizontal="right" vertical="center"/>
    </xf>
    <xf numFmtId="0" fontId="26" fillId="34" borderId="11" xfId="57" applyFont="1" applyFill="1" applyBorder="1" applyAlignment="1">
      <alignment horizontal="left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vertical="center"/>
    </xf>
    <xf numFmtId="0" fontId="72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3" fontId="28" fillId="33" borderId="10" xfId="0" applyNumberFormat="1" applyFont="1" applyFill="1" applyBorder="1" applyAlignment="1">
      <alignment horizontal="center" vertical="center" wrapText="1"/>
    </xf>
    <xf numFmtId="3" fontId="96" fillId="0" borderId="0" xfId="0" applyNumberFormat="1" applyFont="1" applyAlignment="1">
      <alignment/>
    </xf>
    <xf numFmtId="170" fontId="96" fillId="0" borderId="0" xfId="42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/>
    </xf>
    <xf numFmtId="3" fontId="93" fillId="37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/>
    </xf>
    <xf numFmtId="3" fontId="20" fillId="33" borderId="10" xfId="0" applyNumberFormat="1" applyFont="1" applyFill="1" applyBorder="1" applyAlignment="1">
      <alignment horizontal="right" vertical="center"/>
    </xf>
    <xf numFmtId="3" fontId="12" fillId="4" borderId="10" xfId="0" applyNumberFormat="1" applyFont="1" applyFill="1" applyBorder="1" applyAlignment="1">
      <alignment horizontal="right" vertical="center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6" xfId="0" applyFont="1" applyFill="1" applyBorder="1" applyAlignment="1">
      <alignment horizontal="left" vertical="center" wrapText="1"/>
    </xf>
    <xf numFmtId="3" fontId="93" fillId="35" borderId="11" xfId="0" applyNumberFormat="1" applyFont="1" applyFill="1" applyBorder="1" applyAlignment="1">
      <alignment horizontal="center" vertical="center" wrapText="1"/>
    </xf>
    <xf numFmtId="3" fontId="93" fillId="35" borderId="12" xfId="0" applyNumberFormat="1" applyFont="1" applyFill="1" applyBorder="1" applyAlignment="1">
      <alignment horizontal="center" vertical="center" wrapText="1"/>
    </xf>
    <xf numFmtId="3" fontId="93" fillId="35" borderId="16" xfId="0" applyNumberFormat="1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/>
    </xf>
    <xf numFmtId="3" fontId="15" fillId="33" borderId="11" xfId="0" applyNumberFormat="1" applyFont="1" applyFill="1" applyBorder="1" applyAlignment="1">
      <alignment horizontal="center" vertical="center" wrapText="1"/>
    </xf>
    <xf numFmtId="3" fontId="15" fillId="33" borderId="12" xfId="0" applyNumberFormat="1" applyFont="1" applyFill="1" applyBorder="1" applyAlignment="1">
      <alignment horizontal="center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left" vertical="center" wrapText="1"/>
    </xf>
    <xf numFmtId="0" fontId="28" fillId="33" borderId="16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12" fillId="10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center" vertical="center" wrapText="1"/>
    </xf>
    <xf numFmtId="3" fontId="93" fillId="35" borderId="10" xfId="0" applyNumberFormat="1" applyFont="1" applyFill="1" applyBorder="1" applyAlignment="1">
      <alignment horizontal="center" vertical="center" wrapText="1"/>
    </xf>
    <xf numFmtId="3" fontId="20" fillId="35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2" fillId="10" borderId="11" xfId="0" applyFont="1" applyFill="1" applyBorder="1" applyAlignment="1">
      <alignment vertical="center"/>
    </xf>
    <xf numFmtId="0" fontId="12" fillId="10" borderId="12" xfId="0" applyFont="1" applyFill="1" applyBorder="1" applyAlignment="1">
      <alignment vertical="center"/>
    </xf>
    <xf numFmtId="0" fontId="12" fillId="10" borderId="16" xfId="0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3" fontId="20" fillId="33" borderId="12" xfId="0" applyNumberFormat="1" applyFont="1" applyFill="1" applyBorder="1" applyAlignment="1">
      <alignment horizontal="right" vertical="center"/>
    </xf>
    <xf numFmtId="3" fontId="20" fillId="33" borderId="16" xfId="0" applyNumberFormat="1" applyFont="1" applyFill="1" applyBorder="1" applyAlignment="1">
      <alignment horizontal="right" vertical="center"/>
    </xf>
    <xf numFmtId="3" fontId="11" fillId="33" borderId="13" xfId="0" applyNumberFormat="1" applyFont="1" applyFill="1" applyBorder="1" applyAlignment="1">
      <alignment horizontal="center" vertical="center" wrapText="1"/>
    </xf>
    <xf numFmtId="3" fontId="11" fillId="33" borderId="15" xfId="0" applyNumberFormat="1" applyFont="1" applyFill="1" applyBorder="1" applyAlignment="1">
      <alignment horizontal="center" vertical="center" wrapText="1"/>
    </xf>
    <xf numFmtId="3" fontId="112" fillId="35" borderId="10" xfId="0" applyNumberFormat="1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horizontal="center" vertical="center"/>
    </xf>
    <xf numFmtId="0" fontId="10" fillId="16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left" vertical="center"/>
    </xf>
    <xf numFmtId="0" fontId="12" fillId="10" borderId="16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28" fillId="33" borderId="11" xfId="0" applyFont="1" applyFill="1" applyBorder="1" applyAlignment="1">
      <alignment vertical="center" wrapText="1"/>
    </xf>
    <xf numFmtId="0" fontId="28" fillId="33" borderId="16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12" fillId="33" borderId="11" xfId="0" applyNumberFormat="1" applyFont="1" applyFill="1" applyBorder="1" applyAlignment="1">
      <alignment horizontal="right" vertical="center"/>
    </xf>
    <xf numFmtId="3" fontId="12" fillId="33" borderId="16" xfId="0" applyNumberFormat="1" applyFont="1" applyFill="1" applyBorder="1" applyAlignment="1">
      <alignment horizontal="right" vertical="center"/>
    </xf>
    <xf numFmtId="3" fontId="12" fillId="10" borderId="11" xfId="0" applyNumberFormat="1" applyFont="1" applyFill="1" applyBorder="1" applyAlignment="1">
      <alignment horizontal="right" vertical="center"/>
    </xf>
    <xf numFmtId="3" fontId="12" fillId="10" borderId="16" xfId="0" applyNumberFormat="1" applyFont="1" applyFill="1" applyBorder="1" applyAlignment="1">
      <alignment horizontal="right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3" fontId="28" fillId="33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left" vertical="center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vertical="center"/>
    </xf>
    <xf numFmtId="3" fontId="10" fillId="16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3" fontId="113" fillId="35" borderId="10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/>
    </xf>
    <xf numFmtId="0" fontId="109" fillId="33" borderId="10" xfId="0" applyFont="1" applyFill="1" applyBorder="1" applyAlignment="1">
      <alignment horizontal="center" vertical="center"/>
    </xf>
    <xf numFmtId="2" fontId="104" fillId="33" borderId="10" xfId="0" applyNumberFormat="1" applyFont="1" applyFill="1" applyBorder="1" applyAlignment="1">
      <alignment horizontal="center" vertical="center" wrapText="1"/>
    </xf>
    <xf numFmtId="0" fontId="113" fillId="35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right" vertical="center"/>
    </xf>
    <xf numFmtId="2" fontId="15" fillId="33" borderId="10" xfId="0" applyNumberFormat="1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2 2" xfId="53"/>
    <cellStyle name="Normalny_2006" xfId="54"/>
    <cellStyle name="Normalny_Arkusz1 2" xfId="55"/>
    <cellStyle name="Normalny_UKŁ WYK. 2006" xfId="56"/>
    <cellStyle name="Normalny_UKŁ WYK. 2006.xls Z DN. 18.01.06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8"/>
  <sheetViews>
    <sheetView zoomScalePageLayoutView="0" workbookViewId="0" topLeftCell="A1">
      <selection activeCell="D13" sqref="D13"/>
    </sheetView>
  </sheetViews>
  <sheetFormatPr defaultColWidth="9.00390625" defaultRowHeight="15"/>
  <cols>
    <col min="1" max="1" width="5.421875" style="11" customWidth="1"/>
    <col min="2" max="2" width="9.00390625" style="11" customWidth="1"/>
    <col min="3" max="3" width="36.7109375" style="11" customWidth="1"/>
    <col min="4" max="7" width="12.7109375" style="63" customWidth="1"/>
    <col min="8" max="8" width="12.7109375" style="1" customWidth="1"/>
    <col min="9" max="9" width="26.8515625" style="1" customWidth="1"/>
    <col min="10" max="16384" width="9.00390625" style="1" customWidth="1"/>
  </cols>
  <sheetData>
    <row r="1" spans="1:8" s="421" customFormat="1" ht="21.75" customHeight="1">
      <c r="A1" s="496" t="s">
        <v>539</v>
      </c>
      <c r="B1" s="496"/>
      <c r="C1" s="496"/>
      <c r="D1" s="496"/>
      <c r="E1" s="496"/>
      <c r="F1" s="496"/>
      <c r="G1" s="496"/>
      <c r="H1" s="496"/>
    </row>
    <row r="2" spans="1:8" s="421" customFormat="1" ht="21.75" customHeight="1">
      <c r="A2" s="496" t="s">
        <v>488</v>
      </c>
      <c r="B2" s="496"/>
      <c r="C2" s="496"/>
      <c r="D2" s="496"/>
      <c r="E2" s="496"/>
      <c r="F2" s="496"/>
      <c r="G2" s="496"/>
      <c r="H2" s="496"/>
    </row>
    <row r="3" spans="1:8" s="421" customFormat="1" ht="21.75" customHeight="1">
      <c r="A3" s="497" t="s">
        <v>470</v>
      </c>
      <c r="B3" s="497"/>
      <c r="C3" s="497"/>
      <c r="D3" s="497"/>
      <c r="E3" s="497"/>
      <c r="F3" s="497"/>
      <c r="G3" s="497"/>
      <c r="H3" s="497"/>
    </row>
    <row r="4" spans="1:8" s="421" customFormat="1" ht="14.25" customHeight="1">
      <c r="A4" s="423"/>
      <c r="B4" s="423"/>
      <c r="C4" s="423"/>
      <c r="D4" s="423"/>
      <c r="E4" s="423"/>
      <c r="F4" s="423"/>
      <c r="G4" s="423"/>
      <c r="H4" s="423"/>
    </row>
    <row r="5" spans="1:8" s="8" customFormat="1" ht="25.5" customHeight="1">
      <c r="A5" s="498" t="s">
        <v>1</v>
      </c>
      <c r="B5" s="498"/>
      <c r="C5" s="498"/>
      <c r="D5" s="498"/>
      <c r="E5" s="498"/>
      <c r="F5" s="498"/>
      <c r="G5" s="498"/>
      <c r="H5" s="498"/>
    </row>
    <row r="6" spans="1:7" ht="15">
      <c r="A6" s="42"/>
      <c r="B6" s="89"/>
      <c r="C6" s="89"/>
      <c r="D6" s="65"/>
      <c r="E6" s="65"/>
      <c r="F6" s="65"/>
      <c r="G6" s="65"/>
    </row>
    <row r="7" spans="1:8" s="231" customFormat="1" ht="67.5" customHeight="1">
      <c r="A7" s="505" t="s">
        <v>0</v>
      </c>
      <c r="B7" s="503" t="s">
        <v>230</v>
      </c>
      <c r="C7" s="501" t="s">
        <v>1</v>
      </c>
      <c r="D7" s="500" t="s">
        <v>543</v>
      </c>
      <c r="E7" s="500"/>
      <c r="F7" s="500" t="s">
        <v>541</v>
      </c>
      <c r="G7" s="500"/>
      <c r="H7" s="499" t="s">
        <v>275</v>
      </c>
    </row>
    <row r="8" spans="1:8" s="231" customFormat="1" ht="37.5" customHeight="1">
      <c r="A8" s="505"/>
      <c r="B8" s="504"/>
      <c r="C8" s="502"/>
      <c r="D8" s="62" t="s">
        <v>89</v>
      </c>
      <c r="E8" s="62" t="s">
        <v>90</v>
      </c>
      <c r="F8" s="62" t="s">
        <v>89</v>
      </c>
      <c r="G8" s="62" t="s">
        <v>90</v>
      </c>
      <c r="H8" s="499"/>
    </row>
    <row r="9" spans="1:8" s="86" customFormat="1" ht="22.5" customHeight="1">
      <c r="A9" s="449" t="s">
        <v>3</v>
      </c>
      <c r="B9" s="508" t="s">
        <v>51</v>
      </c>
      <c r="C9" s="508"/>
      <c r="D9" s="450">
        <f>D10</f>
        <v>15938</v>
      </c>
      <c r="E9" s="450">
        <f>E10</f>
        <v>0</v>
      </c>
      <c r="F9" s="450">
        <f>F10</f>
        <v>15938</v>
      </c>
      <c r="G9" s="450">
        <f>G10</f>
        <v>0</v>
      </c>
      <c r="H9" s="450"/>
    </row>
    <row r="10" spans="1:9" s="55" customFormat="1" ht="39.75" customHeight="1">
      <c r="A10" s="220" t="s">
        <v>4</v>
      </c>
      <c r="B10" s="506" t="s">
        <v>489</v>
      </c>
      <c r="C10" s="507"/>
      <c r="D10" s="447">
        <v>15938</v>
      </c>
      <c r="E10" s="447">
        <f>SUM(E11)</f>
        <v>0</v>
      </c>
      <c r="F10" s="447">
        <f>SUM(F11)</f>
        <v>15938</v>
      </c>
      <c r="G10" s="447">
        <f>SUM(G11)</f>
        <v>0</v>
      </c>
      <c r="H10" s="448"/>
      <c r="I10" s="56"/>
    </row>
    <row r="11" spans="1:9" s="68" customFormat="1" ht="29.25" customHeight="1">
      <c r="A11" s="33"/>
      <c r="B11" s="227">
        <v>4130</v>
      </c>
      <c r="C11" s="183" t="s">
        <v>322</v>
      </c>
      <c r="D11" s="51">
        <v>0</v>
      </c>
      <c r="E11" s="51">
        <v>0</v>
      </c>
      <c r="F11" s="51">
        <v>15938</v>
      </c>
      <c r="G11" s="51">
        <v>0</v>
      </c>
      <c r="H11" s="226"/>
      <c r="I11" s="69"/>
    </row>
    <row r="12" spans="1:8" s="86" customFormat="1" ht="22.5" customHeight="1">
      <c r="A12" s="449" t="s">
        <v>20</v>
      </c>
      <c r="B12" s="508" t="s">
        <v>55</v>
      </c>
      <c r="C12" s="508"/>
      <c r="D12" s="450">
        <f>D13+D19+D22</f>
        <v>0</v>
      </c>
      <c r="E12" s="450">
        <f>E13+E19+E22</f>
        <v>1779562</v>
      </c>
      <c r="F12" s="450">
        <f>F13+F19+F22</f>
        <v>0</v>
      </c>
      <c r="G12" s="450">
        <f>G13+G19+G22</f>
        <v>1779562</v>
      </c>
      <c r="H12" s="450"/>
    </row>
    <row r="13" spans="1:8" s="55" customFormat="1" ht="30" customHeight="1">
      <c r="A13" s="57" t="s">
        <v>4</v>
      </c>
      <c r="B13" s="506" t="s">
        <v>542</v>
      </c>
      <c r="C13" s="507"/>
      <c r="D13" s="447">
        <f>D14+D15+D16</f>
        <v>0</v>
      </c>
      <c r="E13" s="447">
        <v>1170962</v>
      </c>
      <c r="F13" s="447">
        <f>F14+F15+F16</f>
        <v>0</v>
      </c>
      <c r="G13" s="447">
        <f>G14+G15+G16+G17+G18</f>
        <v>1170962</v>
      </c>
      <c r="H13" s="447"/>
    </row>
    <row r="14" spans="1:9" s="55" customFormat="1" ht="34.5" customHeight="1">
      <c r="A14" s="48"/>
      <c r="B14" s="48">
        <v>4010</v>
      </c>
      <c r="C14" s="109" t="s">
        <v>232</v>
      </c>
      <c r="D14" s="51"/>
      <c r="E14" s="51">
        <v>0</v>
      </c>
      <c r="F14" s="51">
        <v>0</v>
      </c>
      <c r="G14" s="51">
        <v>878462</v>
      </c>
      <c r="H14" s="172"/>
      <c r="I14" s="56"/>
    </row>
    <row r="15" spans="1:9" s="55" customFormat="1" ht="21.75" customHeight="1">
      <c r="A15" s="48"/>
      <c r="B15" s="48">
        <v>4040</v>
      </c>
      <c r="C15" s="109" t="s">
        <v>233</v>
      </c>
      <c r="D15" s="51"/>
      <c r="E15" s="51">
        <v>0</v>
      </c>
      <c r="F15" s="51">
        <v>0</v>
      </c>
      <c r="G15" s="51">
        <v>90000</v>
      </c>
      <c r="H15" s="172"/>
      <c r="I15" s="56"/>
    </row>
    <row r="16" spans="1:9" s="55" customFormat="1" ht="21.75" customHeight="1">
      <c r="A16" s="48"/>
      <c r="B16" s="48">
        <v>4170</v>
      </c>
      <c r="C16" s="107" t="s">
        <v>234</v>
      </c>
      <c r="D16" s="51"/>
      <c r="E16" s="51">
        <v>0</v>
      </c>
      <c r="F16" s="51">
        <v>0</v>
      </c>
      <c r="G16" s="51">
        <v>17500</v>
      </c>
      <c r="H16" s="172"/>
      <c r="I16" s="56"/>
    </row>
    <row r="17" spans="1:8" s="68" customFormat="1" ht="21.75" customHeight="1">
      <c r="A17" s="33"/>
      <c r="B17" s="182" t="s">
        <v>289</v>
      </c>
      <c r="C17" s="222" t="s">
        <v>290</v>
      </c>
      <c r="D17" s="210"/>
      <c r="E17" s="211"/>
      <c r="F17" s="51">
        <v>0</v>
      </c>
      <c r="G17" s="352">
        <v>159000</v>
      </c>
      <c r="H17" s="183"/>
    </row>
    <row r="18" spans="1:8" s="68" customFormat="1" ht="21.75" customHeight="1">
      <c r="A18" s="33"/>
      <c r="B18" s="182" t="s">
        <v>291</v>
      </c>
      <c r="C18" s="222" t="s">
        <v>236</v>
      </c>
      <c r="D18" s="210"/>
      <c r="E18" s="211"/>
      <c r="F18" s="51">
        <v>0</v>
      </c>
      <c r="G18" s="51">
        <v>26000</v>
      </c>
      <c r="H18" s="184"/>
    </row>
    <row r="19" spans="1:9" s="55" customFormat="1" ht="22.5" customHeight="1">
      <c r="A19" s="220" t="s">
        <v>9</v>
      </c>
      <c r="B19" s="506" t="s">
        <v>48</v>
      </c>
      <c r="C19" s="507"/>
      <c r="D19" s="447">
        <v>0</v>
      </c>
      <c r="E19" s="447">
        <v>21800</v>
      </c>
      <c r="F19" s="447">
        <f>SUM(F20:F21)</f>
        <v>0</v>
      </c>
      <c r="G19" s="447">
        <f>SUM(G20:G21)</f>
        <v>21800</v>
      </c>
      <c r="H19" s="448"/>
      <c r="I19" s="56"/>
    </row>
    <row r="20" spans="1:9" s="55" customFormat="1" ht="31.5" customHeight="1">
      <c r="A20" s="48"/>
      <c r="B20" s="253">
        <v>3020</v>
      </c>
      <c r="C20" s="354" t="s">
        <v>383</v>
      </c>
      <c r="D20" s="51"/>
      <c r="E20" s="51"/>
      <c r="F20" s="51">
        <v>0</v>
      </c>
      <c r="G20" s="51">
        <v>5000</v>
      </c>
      <c r="H20" s="172"/>
      <c r="I20" s="56"/>
    </row>
    <row r="21" spans="1:9" s="55" customFormat="1" ht="24" customHeight="1">
      <c r="A21" s="48"/>
      <c r="B21" s="253">
        <v>3110</v>
      </c>
      <c r="C21" s="354" t="s">
        <v>328</v>
      </c>
      <c r="D21" s="51"/>
      <c r="E21" s="51"/>
      <c r="F21" s="51">
        <v>0</v>
      </c>
      <c r="G21" s="51">
        <v>16800</v>
      </c>
      <c r="H21" s="172"/>
      <c r="I21" s="56"/>
    </row>
    <row r="22" spans="1:9" s="55" customFormat="1" ht="30" customHeight="1">
      <c r="A22" s="220" t="s">
        <v>10</v>
      </c>
      <c r="B22" s="506" t="s">
        <v>49</v>
      </c>
      <c r="C22" s="507"/>
      <c r="D22" s="447"/>
      <c r="E22" s="447">
        <v>586800</v>
      </c>
      <c r="F22" s="447">
        <f>SUM(F23:F41)</f>
        <v>0</v>
      </c>
      <c r="G22" s="447">
        <f>SUM(G23:G41)</f>
        <v>586800</v>
      </c>
      <c r="H22" s="448"/>
      <c r="I22" s="56"/>
    </row>
    <row r="23" spans="1:9" s="55" customFormat="1" ht="21.75" customHeight="1">
      <c r="A23" s="48"/>
      <c r="B23" s="169">
        <v>4210</v>
      </c>
      <c r="C23" s="193" t="s">
        <v>240</v>
      </c>
      <c r="D23" s="51"/>
      <c r="E23" s="51"/>
      <c r="F23" s="51">
        <v>0</v>
      </c>
      <c r="G23" s="51">
        <v>101500</v>
      </c>
      <c r="H23" s="172"/>
      <c r="I23" s="56"/>
    </row>
    <row r="24" spans="1:9" s="55" customFormat="1" ht="21.75" customHeight="1">
      <c r="A24" s="48"/>
      <c r="B24" s="169">
        <v>4220</v>
      </c>
      <c r="C24" s="193" t="s">
        <v>307</v>
      </c>
      <c r="D24" s="51"/>
      <c r="E24" s="51"/>
      <c r="F24" s="51">
        <v>0</v>
      </c>
      <c r="G24" s="51">
        <v>124000</v>
      </c>
      <c r="H24" s="172"/>
      <c r="I24" s="56"/>
    </row>
    <row r="25" spans="1:9" s="55" customFormat="1" ht="29.25" customHeight="1">
      <c r="A25" s="48"/>
      <c r="B25" s="169">
        <v>4230</v>
      </c>
      <c r="C25" s="378" t="s">
        <v>315</v>
      </c>
      <c r="D25" s="51"/>
      <c r="E25" s="51"/>
      <c r="F25" s="51">
        <v>0</v>
      </c>
      <c r="G25" s="51">
        <v>7000</v>
      </c>
      <c r="H25" s="172"/>
      <c r="I25" s="56"/>
    </row>
    <row r="26" spans="1:9" s="55" customFormat="1" ht="29.25" customHeight="1">
      <c r="A26" s="48"/>
      <c r="B26" s="169">
        <v>4240</v>
      </c>
      <c r="C26" s="193" t="s">
        <v>242</v>
      </c>
      <c r="D26" s="51"/>
      <c r="E26" s="51"/>
      <c r="F26" s="51">
        <v>0</v>
      </c>
      <c r="G26" s="51">
        <v>30000</v>
      </c>
      <c r="H26" s="172"/>
      <c r="I26" s="56"/>
    </row>
    <row r="27" spans="1:9" s="55" customFormat="1" ht="21.75" customHeight="1">
      <c r="A27" s="48"/>
      <c r="B27" s="169">
        <v>4260</v>
      </c>
      <c r="C27" s="193" t="s">
        <v>244</v>
      </c>
      <c r="D27" s="51"/>
      <c r="E27" s="51"/>
      <c r="F27" s="51">
        <v>0</v>
      </c>
      <c r="G27" s="51">
        <v>101000</v>
      </c>
      <c r="H27" s="172"/>
      <c r="I27" s="56"/>
    </row>
    <row r="28" spans="1:9" s="55" customFormat="1" ht="21.75" customHeight="1">
      <c r="A28" s="48"/>
      <c r="B28" s="169">
        <v>4270</v>
      </c>
      <c r="C28" s="193" t="s">
        <v>246</v>
      </c>
      <c r="D28" s="51"/>
      <c r="E28" s="51"/>
      <c r="F28" s="51">
        <v>0</v>
      </c>
      <c r="G28" s="51">
        <v>1800</v>
      </c>
      <c r="H28" s="172"/>
      <c r="I28" s="56"/>
    </row>
    <row r="29" spans="1:9" s="55" customFormat="1" ht="21.75" customHeight="1">
      <c r="A29" s="48"/>
      <c r="B29" s="169">
        <v>4280</v>
      </c>
      <c r="C29" s="193" t="s">
        <v>248</v>
      </c>
      <c r="D29" s="51"/>
      <c r="E29" s="51"/>
      <c r="F29" s="51">
        <v>0</v>
      </c>
      <c r="G29" s="51">
        <v>4000</v>
      </c>
      <c r="H29" s="172"/>
      <c r="I29" s="56"/>
    </row>
    <row r="30" spans="1:9" s="55" customFormat="1" ht="21.75" customHeight="1">
      <c r="A30" s="48"/>
      <c r="B30" s="169">
        <v>4300</v>
      </c>
      <c r="C30" s="193" t="s">
        <v>250</v>
      </c>
      <c r="D30" s="51"/>
      <c r="E30" s="51"/>
      <c r="F30" s="51">
        <v>0</v>
      </c>
      <c r="G30" s="51">
        <v>111050</v>
      </c>
      <c r="H30" s="172"/>
      <c r="I30" s="56"/>
    </row>
    <row r="31" spans="1:9" s="55" customFormat="1" ht="21.75" customHeight="1">
      <c r="A31" s="48"/>
      <c r="B31" s="169">
        <v>4350</v>
      </c>
      <c r="C31" s="193" t="s">
        <v>252</v>
      </c>
      <c r="D31" s="51"/>
      <c r="E31" s="51"/>
      <c r="F31" s="51">
        <v>0</v>
      </c>
      <c r="G31" s="51">
        <v>5000</v>
      </c>
      <c r="H31" s="172"/>
      <c r="I31" s="56"/>
    </row>
    <row r="32" spans="1:9" s="55" customFormat="1" ht="49.5" customHeight="1">
      <c r="A32" s="48"/>
      <c r="B32" s="169">
        <v>4360</v>
      </c>
      <c r="C32" s="382" t="s">
        <v>490</v>
      </c>
      <c r="D32" s="51"/>
      <c r="E32" s="51"/>
      <c r="F32" s="51">
        <v>0</v>
      </c>
      <c r="G32" s="51">
        <v>3200</v>
      </c>
      <c r="H32" s="172"/>
      <c r="I32" s="56"/>
    </row>
    <row r="33" spans="1:9" s="55" customFormat="1" ht="49.5" customHeight="1">
      <c r="A33" s="48"/>
      <c r="B33" s="169">
        <v>4370</v>
      </c>
      <c r="C33" s="204" t="s">
        <v>310</v>
      </c>
      <c r="D33" s="51"/>
      <c r="E33" s="51"/>
      <c r="F33" s="51">
        <v>0</v>
      </c>
      <c r="G33" s="51">
        <v>5000</v>
      </c>
      <c r="H33" s="172"/>
      <c r="I33" s="56"/>
    </row>
    <row r="34" spans="1:9" s="55" customFormat="1" ht="35.25" customHeight="1">
      <c r="A34" s="48"/>
      <c r="B34" s="169">
        <v>4400</v>
      </c>
      <c r="C34" s="204" t="s">
        <v>308</v>
      </c>
      <c r="D34" s="51"/>
      <c r="E34" s="51"/>
      <c r="F34" s="51">
        <v>0</v>
      </c>
      <c r="G34" s="51">
        <v>30000</v>
      </c>
      <c r="H34" s="172"/>
      <c r="I34" s="56"/>
    </row>
    <row r="35" spans="1:9" s="55" customFormat="1" ht="21.75" customHeight="1">
      <c r="A35" s="48"/>
      <c r="B35" s="169">
        <v>4410</v>
      </c>
      <c r="C35" s="193" t="s">
        <v>258</v>
      </c>
      <c r="D35" s="51"/>
      <c r="E35" s="51"/>
      <c r="F35" s="51">
        <v>0</v>
      </c>
      <c r="G35" s="51">
        <v>1200</v>
      </c>
      <c r="H35" s="172"/>
      <c r="I35" s="56"/>
    </row>
    <row r="36" spans="1:9" s="55" customFormat="1" ht="21.75" customHeight="1">
      <c r="A36" s="48"/>
      <c r="B36" s="169">
        <v>4430</v>
      </c>
      <c r="C36" s="193" t="s">
        <v>260</v>
      </c>
      <c r="D36" s="51"/>
      <c r="E36" s="51"/>
      <c r="F36" s="51">
        <v>0</v>
      </c>
      <c r="G36" s="51">
        <v>8000</v>
      </c>
      <c r="H36" s="172"/>
      <c r="I36" s="56"/>
    </row>
    <row r="37" spans="1:9" s="55" customFormat="1" ht="29.25" customHeight="1">
      <c r="A37" s="48"/>
      <c r="B37" s="169">
        <v>4440</v>
      </c>
      <c r="C37" s="378" t="s">
        <v>262</v>
      </c>
      <c r="D37" s="51"/>
      <c r="E37" s="51"/>
      <c r="F37" s="51">
        <v>0</v>
      </c>
      <c r="G37" s="51">
        <v>45000</v>
      </c>
      <c r="H37" s="172"/>
      <c r="I37" s="56"/>
    </row>
    <row r="38" spans="1:9" s="55" customFormat="1" ht="21.75" customHeight="1">
      <c r="A38" s="48"/>
      <c r="B38" s="169">
        <v>4480</v>
      </c>
      <c r="C38" s="193" t="s">
        <v>264</v>
      </c>
      <c r="D38" s="51"/>
      <c r="E38" s="51"/>
      <c r="F38" s="51">
        <v>0</v>
      </c>
      <c r="G38" s="51">
        <v>3800</v>
      </c>
      <c r="H38" s="172"/>
      <c r="I38" s="56"/>
    </row>
    <row r="39" spans="1:9" s="55" customFormat="1" ht="21.75" customHeight="1">
      <c r="A39" s="48"/>
      <c r="B39" s="169">
        <v>4580</v>
      </c>
      <c r="C39" s="484" t="s">
        <v>24</v>
      </c>
      <c r="D39" s="51"/>
      <c r="E39" s="51"/>
      <c r="F39" s="51">
        <v>0</v>
      </c>
      <c r="G39" s="51">
        <v>450</v>
      </c>
      <c r="H39" s="172"/>
      <c r="I39" s="56"/>
    </row>
    <row r="40" spans="1:9" s="55" customFormat="1" ht="30.75" customHeight="1">
      <c r="A40" s="48"/>
      <c r="B40" s="161" t="s">
        <v>268</v>
      </c>
      <c r="C40" s="412" t="s">
        <v>491</v>
      </c>
      <c r="D40" s="51"/>
      <c r="E40" s="51"/>
      <c r="F40" s="51">
        <v>0</v>
      </c>
      <c r="G40" s="51">
        <v>1000</v>
      </c>
      <c r="H40" s="172"/>
      <c r="I40" s="56"/>
    </row>
    <row r="41" spans="1:9" s="55" customFormat="1" ht="33" customHeight="1">
      <c r="A41" s="48"/>
      <c r="B41" s="169">
        <v>4700</v>
      </c>
      <c r="C41" s="193" t="s">
        <v>271</v>
      </c>
      <c r="D41" s="51"/>
      <c r="E41" s="51"/>
      <c r="F41" s="51">
        <v>0</v>
      </c>
      <c r="G41" s="51">
        <v>3800</v>
      </c>
      <c r="H41" s="172"/>
      <c r="I41" s="56"/>
    </row>
    <row r="42" spans="1:8" s="86" customFormat="1" ht="22.5" customHeight="1">
      <c r="A42" s="449" t="s">
        <v>27</v>
      </c>
      <c r="B42" s="508" t="s">
        <v>58</v>
      </c>
      <c r="C42" s="508"/>
      <c r="D42" s="450">
        <f>D43</f>
        <v>0</v>
      </c>
      <c r="E42" s="450">
        <f>E43</f>
        <v>4500</v>
      </c>
      <c r="F42" s="450">
        <f>F43</f>
        <v>0</v>
      </c>
      <c r="G42" s="450">
        <f>G43</f>
        <v>4500</v>
      </c>
      <c r="H42" s="450"/>
    </row>
    <row r="43" spans="1:9" s="55" customFormat="1" ht="29.25" customHeight="1">
      <c r="A43" s="220" t="s">
        <v>4</v>
      </c>
      <c r="B43" s="506" t="s">
        <v>49</v>
      </c>
      <c r="C43" s="507"/>
      <c r="D43" s="447">
        <v>0</v>
      </c>
      <c r="E43" s="447">
        <v>4500</v>
      </c>
      <c r="F43" s="447">
        <f>SUM(F44)</f>
        <v>0</v>
      </c>
      <c r="G43" s="447">
        <f>SUM(G44)</f>
        <v>4500</v>
      </c>
      <c r="H43" s="448"/>
      <c r="I43" s="56"/>
    </row>
    <row r="44" spans="1:9" s="55" customFormat="1" ht="36.75" customHeight="1">
      <c r="A44" s="48"/>
      <c r="B44" s="169">
        <v>4440</v>
      </c>
      <c r="C44" s="378" t="s">
        <v>262</v>
      </c>
      <c r="D44" s="140"/>
      <c r="E44" s="140"/>
      <c r="F44" s="140">
        <v>0</v>
      </c>
      <c r="G44" s="140">
        <v>4500</v>
      </c>
      <c r="H44" s="221"/>
      <c r="I44" s="58"/>
    </row>
    <row r="45" spans="1:9" s="82" customFormat="1" ht="27.75" customHeight="1">
      <c r="A45" s="510" t="s">
        <v>12</v>
      </c>
      <c r="B45" s="510"/>
      <c r="C45" s="510"/>
      <c r="D45" s="80">
        <f>D12+D42+D9</f>
        <v>15938</v>
      </c>
      <c r="E45" s="80">
        <f>E12+E42+E9</f>
        <v>1784062</v>
      </c>
      <c r="F45" s="80">
        <f>F12+F42+F9</f>
        <v>15938</v>
      </c>
      <c r="G45" s="80">
        <f>G12+G42+G9</f>
        <v>1784062</v>
      </c>
      <c r="H45" s="80"/>
      <c r="I45" s="81"/>
    </row>
    <row r="46" spans="1:9" s="229" customFormat="1" ht="32.25" customHeight="1">
      <c r="A46" s="511" t="s">
        <v>301</v>
      </c>
      <c r="B46" s="511"/>
      <c r="C46" s="511"/>
      <c r="D46" s="509">
        <f>D45+E45</f>
        <v>1800000</v>
      </c>
      <c r="E46" s="509"/>
      <c r="F46" s="509">
        <f>F45+G45</f>
        <v>1800000</v>
      </c>
      <c r="G46" s="509"/>
      <c r="H46" s="451"/>
      <c r="I46" s="228"/>
    </row>
    <row r="47" spans="1:9" s="55" customFormat="1" ht="54.75" customHeight="1">
      <c r="A47" s="61"/>
      <c r="B47" s="61"/>
      <c r="C47" s="61"/>
      <c r="D47" s="84"/>
      <c r="E47" s="85"/>
      <c r="F47" s="84"/>
      <c r="G47" s="85"/>
      <c r="H47" s="58"/>
      <c r="I47" s="58"/>
    </row>
    <row r="48" spans="1:8" ht="30" customHeight="1">
      <c r="A48" s="498" t="s">
        <v>104</v>
      </c>
      <c r="B48" s="498"/>
      <c r="C48" s="498"/>
      <c r="D48" s="498"/>
      <c r="E48" s="498"/>
      <c r="F48" s="498"/>
      <c r="G48" s="498"/>
      <c r="H48" s="498"/>
    </row>
    <row r="49" spans="1:7" ht="17.25" customHeight="1">
      <c r="A49" s="38"/>
      <c r="B49" s="31"/>
      <c r="C49" s="31"/>
      <c r="D49" s="64"/>
      <c r="E49" s="64"/>
      <c r="F49" s="64"/>
      <c r="G49" s="64"/>
    </row>
    <row r="50" spans="1:8" s="87" customFormat="1" ht="84" customHeight="1">
      <c r="A50" s="91" t="s">
        <v>0</v>
      </c>
      <c r="B50" s="187" t="s">
        <v>13</v>
      </c>
      <c r="C50" s="187" t="s">
        <v>38</v>
      </c>
      <c r="D50" s="500" t="s">
        <v>540</v>
      </c>
      <c r="E50" s="500"/>
      <c r="F50" s="500" t="s">
        <v>544</v>
      </c>
      <c r="G50" s="500"/>
      <c r="H50" s="220" t="s">
        <v>275</v>
      </c>
    </row>
    <row r="51" spans="1:8" s="87" customFormat="1" ht="21.75" customHeight="1">
      <c r="A51" s="452" t="s">
        <v>3</v>
      </c>
      <c r="B51" s="449"/>
      <c r="C51" s="453" t="s">
        <v>14</v>
      </c>
      <c r="D51" s="516">
        <f>D52</f>
        <v>6600</v>
      </c>
      <c r="E51" s="516"/>
      <c r="F51" s="516">
        <f>F52</f>
        <v>6600</v>
      </c>
      <c r="G51" s="516"/>
      <c r="H51" s="454"/>
    </row>
    <row r="52" spans="1:8" ht="113.25" customHeight="1">
      <c r="A52" s="25"/>
      <c r="B52" s="32" t="s">
        <v>15</v>
      </c>
      <c r="C52" s="30" t="s">
        <v>102</v>
      </c>
      <c r="D52" s="514">
        <v>6600</v>
      </c>
      <c r="E52" s="514"/>
      <c r="F52" s="514">
        <v>6600</v>
      </c>
      <c r="G52" s="514"/>
      <c r="H52" s="170"/>
    </row>
    <row r="53" spans="1:8" s="73" customFormat="1" ht="30" customHeight="1">
      <c r="A53" s="510" t="s">
        <v>12</v>
      </c>
      <c r="B53" s="510"/>
      <c r="C53" s="510"/>
      <c r="D53" s="515">
        <f>SUM(D51)</f>
        <v>6600</v>
      </c>
      <c r="E53" s="515"/>
      <c r="F53" s="515">
        <f>SUM(F51)</f>
        <v>6600</v>
      </c>
      <c r="G53" s="515"/>
      <c r="H53" s="202"/>
    </row>
    <row r="55" spans="1:8" s="6" customFormat="1" ht="36.75" customHeight="1">
      <c r="A55" s="512" t="s">
        <v>545</v>
      </c>
      <c r="B55" s="512"/>
      <c r="C55" s="512"/>
      <c r="D55" s="512"/>
      <c r="E55" s="512"/>
      <c r="F55" s="512"/>
      <c r="G55" s="512"/>
      <c r="H55" s="512"/>
    </row>
    <row r="56" spans="1:6" s="6" customFormat="1" ht="12.75" customHeight="1">
      <c r="A56" s="176"/>
      <c r="B56" s="177"/>
      <c r="C56" s="178"/>
      <c r="D56" s="179"/>
      <c r="E56" s="179"/>
      <c r="F56" s="179"/>
    </row>
    <row r="57" spans="1:5" s="6" customFormat="1" ht="13.5" customHeight="1">
      <c r="A57" s="513" t="s">
        <v>588</v>
      </c>
      <c r="B57" s="513"/>
      <c r="C57" s="513"/>
      <c r="D57" s="179"/>
      <c r="E57" s="179"/>
    </row>
    <row r="58" spans="1:6" s="6" customFormat="1" ht="12.75" customHeight="1">
      <c r="A58" s="176"/>
      <c r="B58" s="181" t="s">
        <v>279</v>
      </c>
      <c r="C58" s="181"/>
      <c r="D58" s="181"/>
      <c r="E58" s="180"/>
      <c r="F58" s="180"/>
    </row>
  </sheetData>
  <sheetProtection/>
  <mergeCells count="34">
    <mergeCell ref="A55:H55"/>
    <mergeCell ref="A57:C57"/>
    <mergeCell ref="D52:E52"/>
    <mergeCell ref="A53:C53"/>
    <mergeCell ref="D53:E53"/>
    <mergeCell ref="D51:E51"/>
    <mergeCell ref="F51:G51"/>
    <mergeCell ref="F52:G52"/>
    <mergeCell ref="F53:G53"/>
    <mergeCell ref="F46:G46"/>
    <mergeCell ref="F50:G50"/>
    <mergeCell ref="B42:C42"/>
    <mergeCell ref="D46:E46"/>
    <mergeCell ref="A45:C45"/>
    <mergeCell ref="A48:H48"/>
    <mergeCell ref="A46:C46"/>
    <mergeCell ref="B43:C43"/>
    <mergeCell ref="B19:C19"/>
    <mergeCell ref="D50:E50"/>
    <mergeCell ref="B12:C12"/>
    <mergeCell ref="B9:C9"/>
    <mergeCell ref="B13:C13"/>
    <mergeCell ref="B22:C22"/>
    <mergeCell ref="B10:C10"/>
    <mergeCell ref="A1:H1"/>
    <mergeCell ref="A2:H2"/>
    <mergeCell ref="A3:H3"/>
    <mergeCell ref="A5:H5"/>
    <mergeCell ref="H7:H8"/>
    <mergeCell ref="F7:G7"/>
    <mergeCell ref="C7:C8"/>
    <mergeCell ref="B7:B8"/>
    <mergeCell ref="A7:A8"/>
    <mergeCell ref="D7:E7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0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J118" sqref="J118"/>
    </sheetView>
  </sheetViews>
  <sheetFormatPr defaultColWidth="9.00390625" defaultRowHeight="15"/>
  <cols>
    <col min="1" max="1" width="6.7109375" style="39" customWidth="1"/>
    <col min="2" max="2" width="9.0039062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9.421875" style="1" customWidth="1"/>
    <col min="8" max="8" width="12.8515625" style="1" customWidth="1"/>
    <col min="9" max="9" width="11.00390625" style="1" customWidth="1"/>
    <col min="10" max="10" width="23.57421875" style="1" customWidth="1"/>
    <col min="11" max="11" width="10.421875" style="1" customWidth="1"/>
    <col min="12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16"/>
      <c r="H1" s="416"/>
      <c r="I1" s="416"/>
      <c r="J1" s="416"/>
    </row>
    <row r="2" spans="1:10" s="421" customFormat="1" ht="21.75" customHeight="1">
      <c r="A2" s="496" t="s">
        <v>519</v>
      </c>
      <c r="B2" s="496"/>
      <c r="C2" s="496"/>
      <c r="D2" s="496"/>
      <c r="E2" s="496"/>
      <c r="F2" s="496"/>
      <c r="G2" s="416"/>
      <c r="H2" s="416"/>
      <c r="I2" s="416"/>
      <c r="J2" s="416"/>
    </row>
    <row r="3" spans="1:10" s="421" customFormat="1" ht="21.75" customHeight="1">
      <c r="A3" s="497" t="s">
        <v>470</v>
      </c>
      <c r="B3" s="497"/>
      <c r="C3" s="497"/>
      <c r="D3" s="497"/>
      <c r="E3" s="497"/>
      <c r="F3" s="497"/>
      <c r="G3" s="424"/>
      <c r="H3" s="424"/>
      <c r="I3" s="424"/>
      <c r="J3" s="424"/>
    </row>
    <row r="4" spans="1:10" s="421" customFormat="1" ht="7.5" customHeight="1">
      <c r="A4" s="423"/>
      <c r="B4" s="423"/>
      <c r="C4" s="423"/>
      <c r="D4" s="423"/>
      <c r="E4" s="423"/>
      <c r="F4" s="423"/>
      <c r="G4" s="424"/>
      <c r="H4" s="424"/>
      <c r="I4" s="424"/>
      <c r="J4" s="424"/>
    </row>
    <row r="5" spans="1:9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</row>
    <row r="6" spans="1:6" ht="15">
      <c r="A6" s="42"/>
      <c r="B6" s="42"/>
      <c r="C6" s="42"/>
      <c r="D6" s="42"/>
      <c r="E6" s="42"/>
      <c r="F6" s="2"/>
    </row>
    <row r="7" spans="1:6" ht="70.5" customHeight="1">
      <c r="A7" s="218" t="s">
        <v>0</v>
      </c>
      <c r="B7" s="217" t="s">
        <v>230</v>
      </c>
      <c r="C7" s="215" t="s">
        <v>1</v>
      </c>
      <c r="D7" s="159" t="s">
        <v>540</v>
      </c>
      <c r="E7" s="446" t="s">
        <v>544</v>
      </c>
      <c r="F7" s="259" t="s">
        <v>275</v>
      </c>
    </row>
    <row r="8" spans="1:6" ht="22.5" customHeight="1">
      <c r="A8" s="110" t="s">
        <v>3</v>
      </c>
      <c r="B8" s="526" t="s">
        <v>77</v>
      </c>
      <c r="C8" s="526"/>
      <c r="D8" s="219">
        <f>D9+D15+D17</f>
        <v>266500</v>
      </c>
      <c r="E8" s="444">
        <f>E9+E15+E17</f>
        <v>266500</v>
      </c>
      <c r="F8" s="219"/>
    </row>
    <row r="9" spans="1:6" s="298" customFormat="1" ht="21.75" customHeight="1">
      <c r="A9" s="445" t="s">
        <v>4</v>
      </c>
      <c r="B9" s="577" t="s">
        <v>542</v>
      </c>
      <c r="C9" s="578"/>
      <c r="D9" s="28">
        <v>217400</v>
      </c>
      <c r="E9" s="28">
        <f>SUM(E10:E14)</f>
        <v>217400</v>
      </c>
      <c r="F9" s="459"/>
    </row>
    <row r="10" spans="1:10" s="68" customFormat="1" ht="21.75" customHeight="1">
      <c r="A10" s="33"/>
      <c r="B10" s="48">
        <v>4010</v>
      </c>
      <c r="C10" s="109" t="s">
        <v>232</v>
      </c>
      <c r="D10" s="16"/>
      <c r="E10" s="16">
        <v>174400</v>
      </c>
      <c r="F10" s="175"/>
      <c r="J10" s="92"/>
    </row>
    <row r="11" spans="1:10" s="68" customFormat="1" ht="21.75" customHeight="1">
      <c r="A11" s="33"/>
      <c r="B11" s="48">
        <v>4040</v>
      </c>
      <c r="C11" s="109" t="s">
        <v>233</v>
      </c>
      <c r="D11" s="16"/>
      <c r="E11" s="16">
        <v>11600</v>
      </c>
      <c r="F11" s="175"/>
      <c r="J11" s="92"/>
    </row>
    <row r="12" spans="1:10" s="68" customFormat="1" ht="21.75" customHeight="1">
      <c r="A12" s="33"/>
      <c r="B12" s="48">
        <v>4170</v>
      </c>
      <c r="C12" s="107" t="s">
        <v>234</v>
      </c>
      <c r="D12" s="16"/>
      <c r="E12" s="16"/>
      <c r="F12" s="175"/>
      <c r="J12" s="92"/>
    </row>
    <row r="13" spans="1:10" s="68" customFormat="1" ht="21.75" customHeight="1">
      <c r="A13" s="33"/>
      <c r="B13" s="48">
        <v>4110</v>
      </c>
      <c r="C13" s="29" t="s">
        <v>290</v>
      </c>
      <c r="D13" s="16"/>
      <c r="E13" s="16">
        <v>27200</v>
      </c>
      <c r="F13" s="175"/>
      <c r="J13" s="92"/>
    </row>
    <row r="14" spans="1:10" s="68" customFormat="1" ht="21.75" customHeight="1">
      <c r="A14" s="33"/>
      <c r="B14" s="48">
        <v>4120</v>
      </c>
      <c r="C14" s="29" t="s">
        <v>236</v>
      </c>
      <c r="D14" s="16"/>
      <c r="E14" s="16">
        <v>4200</v>
      </c>
      <c r="F14" s="175"/>
      <c r="J14" s="92"/>
    </row>
    <row r="15" spans="1:10" s="298" customFormat="1" ht="19.5" customHeight="1">
      <c r="A15" s="445" t="s">
        <v>9</v>
      </c>
      <c r="B15" s="570" t="s">
        <v>48</v>
      </c>
      <c r="C15" s="571"/>
      <c r="D15" s="28">
        <v>1200</v>
      </c>
      <c r="E15" s="28">
        <f>E16</f>
        <v>1200</v>
      </c>
      <c r="F15" s="459"/>
      <c r="J15" s="466"/>
    </row>
    <row r="16" spans="1:11" s="68" customFormat="1" ht="27" customHeight="1">
      <c r="A16" s="33"/>
      <c r="B16" s="254">
        <v>3020</v>
      </c>
      <c r="C16" s="347" t="s">
        <v>383</v>
      </c>
      <c r="D16" s="16"/>
      <c r="E16" s="16">
        <v>1200</v>
      </c>
      <c r="F16" s="175"/>
      <c r="G16" s="4"/>
      <c r="K16" s="92"/>
    </row>
    <row r="17" spans="1:10" s="298" customFormat="1" ht="29.25" customHeight="1">
      <c r="A17" s="445" t="s">
        <v>10</v>
      </c>
      <c r="B17" s="570" t="s">
        <v>49</v>
      </c>
      <c r="C17" s="571"/>
      <c r="D17" s="28">
        <v>47900</v>
      </c>
      <c r="E17" s="28">
        <f>SUM(E18:E31)</f>
        <v>47900</v>
      </c>
      <c r="F17" s="459"/>
      <c r="J17" s="466"/>
    </row>
    <row r="18" spans="1:10" s="76" customFormat="1" ht="23.25" customHeight="1">
      <c r="A18" s="74"/>
      <c r="B18" s="310" t="s">
        <v>239</v>
      </c>
      <c r="C18" s="309" t="s">
        <v>240</v>
      </c>
      <c r="D18" s="16"/>
      <c r="E18" s="16">
        <v>9600</v>
      </c>
      <c r="F18" s="173"/>
      <c r="H18" s="78"/>
      <c r="I18" s="78"/>
      <c r="J18" s="78"/>
    </row>
    <row r="19" spans="1:10" s="76" customFormat="1" ht="30" customHeight="1">
      <c r="A19" s="74"/>
      <c r="B19" s="310" t="s">
        <v>241</v>
      </c>
      <c r="C19" s="309" t="s">
        <v>514</v>
      </c>
      <c r="D19" s="16"/>
      <c r="E19" s="16">
        <v>1600</v>
      </c>
      <c r="F19" s="173"/>
      <c r="H19" s="78"/>
      <c r="I19" s="78"/>
      <c r="J19" s="78"/>
    </row>
    <row r="20" spans="1:10" s="76" customFormat="1" ht="21.75" customHeight="1">
      <c r="A20" s="74"/>
      <c r="B20" s="310" t="s">
        <v>243</v>
      </c>
      <c r="C20" s="309" t="s">
        <v>244</v>
      </c>
      <c r="D20" s="16"/>
      <c r="E20" s="16">
        <v>18700</v>
      </c>
      <c r="F20" s="173"/>
      <c r="H20" s="78"/>
      <c r="I20" s="78"/>
      <c r="J20" s="78"/>
    </row>
    <row r="21" spans="1:10" s="76" customFormat="1" ht="21.75" customHeight="1">
      <c r="A21" s="74"/>
      <c r="B21" s="310" t="s">
        <v>245</v>
      </c>
      <c r="C21" s="309" t="s">
        <v>246</v>
      </c>
      <c r="D21" s="16"/>
      <c r="E21" s="16">
        <v>1900</v>
      </c>
      <c r="F21" s="173"/>
      <c r="H21" s="78"/>
      <c r="I21" s="78"/>
      <c r="J21" s="78"/>
    </row>
    <row r="22" spans="1:10" s="76" customFormat="1" ht="21.75" customHeight="1">
      <c r="A22" s="74"/>
      <c r="B22" s="310" t="s">
        <v>247</v>
      </c>
      <c r="C22" s="309" t="s">
        <v>248</v>
      </c>
      <c r="D22" s="16"/>
      <c r="E22" s="16">
        <v>300</v>
      </c>
      <c r="F22" s="173"/>
      <c r="H22" s="78"/>
      <c r="I22" s="78"/>
      <c r="J22" s="78"/>
    </row>
    <row r="23" spans="1:10" s="76" customFormat="1" ht="21.75" customHeight="1">
      <c r="A23" s="74"/>
      <c r="B23" s="310" t="s">
        <v>249</v>
      </c>
      <c r="C23" s="309" t="s">
        <v>250</v>
      </c>
      <c r="D23" s="16"/>
      <c r="E23" s="16">
        <v>3000</v>
      </c>
      <c r="F23" s="173"/>
      <c r="H23" s="78"/>
      <c r="I23" s="78"/>
      <c r="J23" s="78"/>
    </row>
    <row r="24" spans="1:10" s="76" customFormat="1" ht="21.75" customHeight="1">
      <c r="A24" s="74"/>
      <c r="B24" s="310" t="s">
        <v>251</v>
      </c>
      <c r="C24" s="309" t="s">
        <v>252</v>
      </c>
      <c r="D24" s="16"/>
      <c r="E24" s="16">
        <v>100</v>
      </c>
      <c r="F24" s="173"/>
      <c r="H24" s="78"/>
      <c r="I24" s="78"/>
      <c r="J24" s="78"/>
    </row>
    <row r="25" spans="1:10" s="276" customFormat="1" ht="49.5" customHeight="1">
      <c r="A25" s="48"/>
      <c r="B25" s="310" t="s">
        <v>253</v>
      </c>
      <c r="C25" s="216" t="s">
        <v>254</v>
      </c>
      <c r="D25" s="16"/>
      <c r="E25" s="16">
        <v>100</v>
      </c>
      <c r="F25" s="283"/>
      <c r="H25" s="278"/>
      <c r="I25" s="278"/>
      <c r="J25" s="278"/>
    </row>
    <row r="26" spans="1:10" s="276" customFormat="1" ht="52.5" customHeight="1">
      <c r="A26" s="48"/>
      <c r="B26" s="310" t="s">
        <v>255</v>
      </c>
      <c r="C26" s="216" t="s">
        <v>256</v>
      </c>
      <c r="D26" s="16"/>
      <c r="E26" s="16">
        <v>500</v>
      </c>
      <c r="F26" s="283"/>
      <c r="H26" s="278"/>
      <c r="I26" s="278"/>
      <c r="J26" s="278"/>
    </row>
    <row r="27" spans="1:10" s="276" customFormat="1" ht="38.25" customHeight="1">
      <c r="A27" s="48"/>
      <c r="B27" s="169">
        <v>4390</v>
      </c>
      <c r="C27" s="378" t="s">
        <v>314</v>
      </c>
      <c r="D27" s="16"/>
      <c r="E27" s="16">
        <v>100</v>
      </c>
      <c r="F27" s="283"/>
      <c r="H27" s="278"/>
      <c r="I27" s="278"/>
      <c r="J27" s="278"/>
    </row>
    <row r="28" spans="1:10" s="276" customFormat="1" ht="21.75" customHeight="1">
      <c r="A28" s="48"/>
      <c r="B28" s="310" t="s">
        <v>257</v>
      </c>
      <c r="C28" s="309" t="s">
        <v>258</v>
      </c>
      <c r="D28" s="16"/>
      <c r="E28" s="16">
        <v>800</v>
      </c>
      <c r="F28" s="283"/>
      <c r="H28" s="278"/>
      <c r="I28" s="278"/>
      <c r="J28" s="278"/>
    </row>
    <row r="29" spans="1:10" s="76" customFormat="1" ht="21.75" customHeight="1">
      <c r="A29" s="74"/>
      <c r="B29" s="310" t="s">
        <v>259</v>
      </c>
      <c r="C29" s="309" t="s">
        <v>260</v>
      </c>
      <c r="D29" s="16"/>
      <c r="E29" s="16">
        <v>500</v>
      </c>
      <c r="F29" s="173"/>
      <c r="H29" s="78"/>
      <c r="I29" s="78"/>
      <c r="J29" s="78"/>
    </row>
    <row r="30" spans="1:10" s="280" customFormat="1" ht="33" customHeight="1">
      <c r="A30" s="279"/>
      <c r="B30" s="310" t="s">
        <v>261</v>
      </c>
      <c r="C30" s="309" t="s">
        <v>262</v>
      </c>
      <c r="D30" s="16"/>
      <c r="E30" s="16">
        <v>10400</v>
      </c>
      <c r="F30" s="173"/>
      <c r="H30" s="282"/>
      <c r="I30" s="282"/>
      <c r="J30" s="282"/>
    </row>
    <row r="31" spans="1:10" s="76" customFormat="1" ht="37.5" customHeight="1">
      <c r="A31" s="74"/>
      <c r="B31" s="310" t="s">
        <v>304</v>
      </c>
      <c r="C31" s="309" t="s">
        <v>271</v>
      </c>
      <c r="D31" s="16"/>
      <c r="E31" s="16">
        <v>300</v>
      </c>
      <c r="F31" s="173"/>
      <c r="H31" s="78"/>
      <c r="I31" s="78"/>
      <c r="J31" s="78"/>
    </row>
    <row r="32" spans="1:6" ht="22.5" customHeight="1">
      <c r="A32" s="110" t="s">
        <v>20</v>
      </c>
      <c r="B32" s="526" t="s">
        <v>65</v>
      </c>
      <c r="C32" s="526"/>
      <c r="D32" s="219">
        <f>D33+D39+D41</f>
        <v>177200</v>
      </c>
      <c r="E32" s="444">
        <f>E33+E39+E41</f>
        <v>177200</v>
      </c>
      <c r="F32" s="219"/>
    </row>
    <row r="33" spans="1:6" s="298" customFormat="1" ht="21.75" customHeight="1">
      <c r="A33" s="445" t="s">
        <v>4</v>
      </c>
      <c r="B33" s="577" t="s">
        <v>542</v>
      </c>
      <c r="C33" s="578"/>
      <c r="D33" s="28">
        <v>113900</v>
      </c>
      <c r="E33" s="28">
        <f>SUM(E34:E38)</f>
        <v>113900</v>
      </c>
      <c r="F33" s="459"/>
    </row>
    <row r="34" spans="1:10" s="68" customFormat="1" ht="21.75" customHeight="1">
      <c r="A34" s="33"/>
      <c r="B34" s="48">
        <v>4010</v>
      </c>
      <c r="C34" s="109" t="s">
        <v>232</v>
      </c>
      <c r="D34" s="16"/>
      <c r="E34" s="16">
        <v>87700</v>
      </c>
      <c r="F34" s="175"/>
      <c r="J34" s="92"/>
    </row>
    <row r="35" spans="1:10" s="68" customFormat="1" ht="21.75" customHeight="1">
      <c r="A35" s="33"/>
      <c r="B35" s="48">
        <v>4040</v>
      </c>
      <c r="C35" s="109" t="s">
        <v>233</v>
      </c>
      <c r="D35" s="16"/>
      <c r="E35" s="16">
        <v>9200</v>
      </c>
      <c r="F35" s="175"/>
      <c r="J35" s="92"/>
    </row>
    <row r="36" spans="1:10" s="68" customFormat="1" ht="21.75" customHeight="1">
      <c r="A36" s="33"/>
      <c r="B36" s="48">
        <v>4170</v>
      </c>
      <c r="C36" s="107" t="s">
        <v>234</v>
      </c>
      <c r="D36" s="16"/>
      <c r="E36" s="16"/>
      <c r="F36" s="175"/>
      <c r="J36" s="92"/>
    </row>
    <row r="37" spans="1:10" s="68" customFormat="1" ht="21.75" customHeight="1">
      <c r="A37" s="33"/>
      <c r="B37" s="48">
        <v>4110</v>
      </c>
      <c r="C37" s="29" t="s">
        <v>290</v>
      </c>
      <c r="D37" s="16"/>
      <c r="E37" s="16">
        <v>14700</v>
      </c>
      <c r="F37" s="175"/>
      <c r="J37" s="92"/>
    </row>
    <row r="38" spans="1:10" s="68" customFormat="1" ht="21.75" customHeight="1">
      <c r="A38" s="33"/>
      <c r="B38" s="48">
        <v>4120</v>
      </c>
      <c r="C38" s="29" t="s">
        <v>236</v>
      </c>
      <c r="D38" s="16"/>
      <c r="E38" s="16">
        <v>2300</v>
      </c>
      <c r="F38" s="175"/>
      <c r="J38" s="92"/>
    </row>
    <row r="39" spans="1:10" s="298" customFormat="1" ht="19.5" customHeight="1">
      <c r="A39" s="445" t="s">
        <v>11</v>
      </c>
      <c r="B39" s="570" t="s">
        <v>48</v>
      </c>
      <c r="C39" s="571"/>
      <c r="D39" s="28">
        <v>900</v>
      </c>
      <c r="E39" s="28">
        <f>E40</f>
        <v>900</v>
      </c>
      <c r="F39" s="459"/>
      <c r="J39" s="466"/>
    </row>
    <row r="40" spans="1:11" s="68" customFormat="1" ht="27" customHeight="1">
      <c r="A40" s="33"/>
      <c r="B40" s="254">
        <v>3020</v>
      </c>
      <c r="C40" s="347" t="s">
        <v>383</v>
      </c>
      <c r="D40" s="16"/>
      <c r="E40" s="16">
        <v>900</v>
      </c>
      <c r="F40" s="175"/>
      <c r="G40" s="4"/>
      <c r="K40" s="92"/>
    </row>
    <row r="41" spans="1:10" s="298" customFormat="1" ht="29.25" customHeight="1">
      <c r="A41" s="445" t="s">
        <v>29</v>
      </c>
      <c r="B41" s="570" t="s">
        <v>49</v>
      </c>
      <c r="C41" s="571"/>
      <c r="D41" s="28">
        <v>62400</v>
      </c>
      <c r="E41" s="28">
        <f>SUM(E42:E55)</f>
        <v>62400</v>
      </c>
      <c r="F41" s="459"/>
      <c r="J41" s="466"/>
    </row>
    <row r="42" spans="1:10" s="76" customFormat="1" ht="25.5" customHeight="1">
      <c r="A42" s="74"/>
      <c r="B42" s="169">
        <v>4210</v>
      </c>
      <c r="C42" s="214" t="s">
        <v>240</v>
      </c>
      <c r="D42" s="16"/>
      <c r="E42" s="16">
        <v>14800</v>
      </c>
      <c r="F42" s="173"/>
      <c r="H42" s="78"/>
      <c r="I42" s="78"/>
      <c r="J42" s="78"/>
    </row>
    <row r="43" spans="1:10" s="76" customFormat="1" ht="27.75" customHeight="1">
      <c r="A43" s="74"/>
      <c r="B43" s="169">
        <v>4240</v>
      </c>
      <c r="C43" s="378" t="s">
        <v>514</v>
      </c>
      <c r="D43" s="16"/>
      <c r="E43" s="16">
        <v>2500</v>
      </c>
      <c r="F43" s="173"/>
      <c r="H43" s="78"/>
      <c r="I43" s="78"/>
      <c r="J43" s="78"/>
    </row>
    <row r="44" spans="1:10" s="76" customFormat="1" ht="21.75" customHeight="1">
      <c r="A44" s="74"/>
      <c r="B44" s="169">
        <v>4260</v>
      </c>
      <c r="C44" s="214" t="s">
        <v>244</v>
      </c>
      <c r="D44" s="16"/>
      <c r="E44" s="16">
        <v>29000</v>
      </c>
      <c r="F44" s="173"/>
      <c r="H44" s="78"/>
      <c r="I44" s="78"/>
      <c r="J44" s="78"/>
    </row>
    <row r="45" spans="1:10" s="76" customFormat="1" ht="21.75" customHeight="1">
      <c r="A45" s="74"/>
      <c r="B45" s="169">
        <v>4270</v>
      </c>
      <c r="C45" s="214" t="s">
        <v>246</v>
      </c>
      <c r="D45" s="16"/>
      <c r="E45" s="16">
        <v>2900</v>
      </c>
      <c r="F45" s="173"/>
      <c r="H45" s="78"/>
      <c r="I45" s="78"/>
      <c r="J45" s="78"/>
    </row>
    <row r="46" spans="1:10" s="76" customFormat="1" ht="21.75" customHeight="1">
      <c r="A46" s="74"/>
      <c r="B46" s="169">
        <v>4280</v>
      </c>
      <c r="C46" s="214" t="s">
        <v>248</v>
      </c>
      <c r="D46" s="16"/>
      <c r="E46" s="16">
        <v>300</v>
      </c>
      <c r="F46" s="173"/>
      <c r="H46" s="78"/>
      <c r="I46" s="78"/>
      <c r="J46" s="78"/>
    </row>
    <row r="47" spans="1:10" s="76" customFormat="1" ht="21.75" customHeight="1">
      <c r="A47" s="74"/>
      <c r="B47" s="169">
        <v>4300</v>
      </c>
      <c r="C47" s="214" t="s">
        <v>250</v>
      </c>
      <c r="D47" s="16"/>
      <c r="E47" s="16">
        <v>4800</v>
      </c>
      <c r="F47" s="173"/>
      <c r="H47" s="78"/>
      <c r="I47" s="78"/>
      <c r="J47" s="78"/>
    </row>
    <row r="48" spans="1:10" s="276" customFormat="1" ht="21.75" customHeight="1">
      <c r="A48" s="48"/>
      <c r="B48" s="169">
        <v>4350</v>
      </c>
      <c r="C48" s="214" t="s">
        <v>252</v>
      </c>
      <c r="D48" s="16"/>
      <c r="E48" s="16">
        <v>200</v>
      </c>
      <c r="F48" s="283"/>
      <c r="H48" s="278"/>
      <c r="I48" s="278"/>
      <c r="J48" s="278"/>
    </row>
    <row r="49" spans="1:10" s="276" customFormat="1" ht="50.25" customHeight="1">
      <c r="A49" s="48"/>
      <c r="B49" s="169">
        <v>4360</v>
      </c>
      <c r="C49" s="216" t="s">
        <v>254</v>
      </c>
      <c r="D49" s="16"/>
      <c r="E49" s="16">
        <v>200</v>
      </c>
      <c r="F49" s="283"/>
      <c r="H49" s="278"/>
      <c r="I49" s="278"/>
      <c r="J49" s="278"/>
    </row>
    <row r="50" spans="1:10" s="276" customFormat="1" ht="47.25" customHeight="1">
      <c r="A50" s="48"/>
      <c r="B50" s="169">
        <v>4370</v>
      </c>
      <c r="C50" s="216" t="s">
        <v>256</v>
      </c>
      <c r="D50" s="16"/>
      <c r="E50" s="16">
        <v>800</v>
      </c>
      <c r="F50" s="283"/>
      <c r="H50" s="278"/>
      <c r="I50" s="278"/>
      <c r="J50" s="278"/>
    </row>
    <row r="51" spans="1:10" s="276" customFormat="1" ht="34.5" customHeight="1">
      <c r="A51" s="48"/>
      <c r="B51" s="169">
        <v>4390</v>
      </c>
      <c r="C51" s="378" t="s">
        <v>314</v>
      </c>
      <c r="D51" s="16"/>
      <c r="E51" s="16">
        <v>100</v>
      </c>
      <c r="F51" s="283"/>
      <c r="H51" s="278"/>
      <c r="I51" s="278"/>
      <c r="J51" s="278"/>
    </row>
    <row r="52" spans="1:10" s="76" customFormat="1" ht="19.5" customHeight="1">
      <c r="A52" s="74"/>
      <c r="B52" s="169">
        <v>4410</v>
      </c>
      <c r="C52" s="214" t="s">
        <v>258</v>
      </c>
      <c r="D52" s="16"/>
      <c r="E52" s="16">
        <v>500</v>
      </c>
      <c r="F52" s="173"/>
      <c r="H52" s="78"/>
      <c r="I52" s="78"/>
      <c r="J52" s="78"/>
    </row>
    <row r="53" spans="1:10" s="76" customFormat="1" ht="19.5" customHeight="1">
      <c r="A53" s="74"/>
      <c r="B53" s="169">
        <v>4430</v>
      </c>
      <c r="C53" s="214" t="s">
        <v>260</v>
      </c>
      <c r="D53" s="16"/>
      <c r="E53" s="16">
        <v>700</v>
      </c>
      <c r="F53" s="173"/>
      <c r="H53" s="78"/>
      <c r="I53" s="78"/>
      <c r="J53" s="78"/>
    </row>
    <row r="54" spans="1:10" s="280" customFormat="1" ht="30.75" customHeight="1">
      <c r="A54" s="279"/>
      <c r="B54" s="169">
        <v>4440</v>
      </c>
      <c r="C54" s="378" t="s">
        <v>262</v>
      </c>
      <c r="D54" s="16"/>
      <c r="E54" s="16">
        <v>5300</v>
      </c>
      <c r="F54" s="173"/>
      <c r="H54" s="282"/>
      <c r="I54" s="282"/>
      <c r="J54" s="282"/>
    </row>
    <row r="55" spans="1:10" s="76" customFormat="1" ht="32.25" customHeight="1">
      <c r="A55" s="74"/>
      <c r="B55" s="169">
        <v>4700</v>
      </c>
      <c r="C55" s="236" t="s">
        <v>271</v>
      </c>
      <c r="D55" s="16"/>
      <c r="E55" s="16">
        <v>300</v>
      </c>
      <c r="F55" s="173"/>
      <c r="H55" s="78"/>
      <c r="I55" s="78"/>
      <c r="J55" s="78"/>
    </row>
    <row r="56" spans="1:6" ht="22.5" customHeight="1">
      <c r="A56" s="110" t="s">
        <v>27</v>
      </c>
      <c r="B56" s="526" t="s">
        <v>66</v>
      </c>
      <c r="C56" s="526"/>
      <c r="D56" s="219">
        <f>D57+D63+D65</f>
        <v>3907100</v>
      </c>
      <c r="E56" s="444">
        <f>E57+E63+E65</f>
        <v>3907100</v>
      </c>
      <c r="F56" s="219"/>
    </row>
    <row r="57" spans="1:6" s="68" customFormat="1" ht="21.75" customHeight="1">
      <c r="A57" s="445" t="s">
        <v>4</v>
      </c>
      <c r="B57" s="577" t="s">
        <v>542</v>
      </c>
      <c r="C57" s="578"/>
      <c r="D57" s="28">
        <v>3362500</v>
      </c>
      <c r="E57" s="28">
        <f>SUM(E58:E62)</f>
        <v>3362500</v>
      </c>
      <c r="F57" s="459"/>
    </row>
    <row r="58" spans="1:10" s="68" customFormat="1" ht="21.75" customHeight="1">
      <c r="A58" s="33"/>
      <c r="B58" s="48">
        <v>4010</v>
      </c>
      <c r="C58" s="109" t="s">
        <v>232</v>
      </c>
      <c r="D58" s="16"/>
      <c r="E58" s="16">
        <v>2660200</v>
      </c>
      <c r="F58" s="175"/>
      <c r="I58" t="s">
        <v>278</v>
      </c>
      <c r="J58" s="92"/>
    </row>
    <row r="59" spans="1:10" s="68" customFormat="1" ht="21.75" customHeight="1">
      <c r="A59" s="33"/>
      <c r="B59" s="48">
        <v>4040</v>
      </c>
      <c r="C59" s="109" t="s">
        <v>233</v>
      </c>
      <c r="D59" s="16"/>
      <c r="E59" s="16">
        <v>208200</v>
      </c>
      <c r="F59" s="175"/>
      <c r="J59" s="92"/>
    </row>
    <row r="60" spans="1:10" s="68" customFormat="1" ht="21.75" customHeight="1">
      <c r="A60" s="33"/>
      <c r="B60" s="48">
        <v>4170</v>
      </c>
      <c r="C60" s="107" t="s">
        <v>234</v>
      </c>
      <c r="D60" s="16"/>
      <c r="E60" s="16"/>
      <c r="F60" s="175"/>
      <c r="J60" s="92"/>
    </row>
    <row r="61" spans="1:10" s="68" customFormat="1" ht="21.75" customHeight="1">
      <c r="A61" s="33"/>
      <c r="B61" s="48">
        <v>4110</v>
      </c>
      <c r="C61" s="29" t="s">
        <v>290</v>
      </c>
      <c r="D61" s="16"/>
      <c r="E61" s="16">
        <v>430900</v>
      </c>
      <c r="F61" s="175"/>
      <c r="J61" s="92"/>
    </row>
    <row r="62" spans="1:10" s="68" customFormat="1" ht="21.75" customHeight="1">
      <c r="A62" s="33"/>
      <c r="B62" s="48">
        <v>4120</v>
      </c>
      <c r="C62" s="29" t="s">
        <v>236</v>
      </c>
      <c r="D62" s="16"/>
      <c r="E62" s="16">
        <v>63200</v>
      </c>
      <c r="F62" s="175"/>
      <c r="J62" s="92"/>
    </row>
    <row r="63" spans="1:10" s="68" customFormat="1" ht="19.5" customHeight="1">
      <c r="A63" s="445" t="s">
        <v>9</v>
      </c>
      <c r="B63" s="570" t="s">
        <v>48</v>
      </c>
      <c r="C63" s="571"/>
      <c r="D63" s="28">
        <v>15600</v>
      </c>
      <c r="E63" s="28">
        <f>E64</f>
        <v>15600</v>
      </c>
      <c r="F63" s="459"/>
      <c r="J63" s="92"/>
    </row>
    <row r="64" spans="1:11" s="68" customFormat="1" ht="27" customHeight="1">
      <c r="A64" s="33"/>
      <c r="B64" s="254">
        <v>3020</v>
      </c>
      <c r="C64" s="347" t="s">
        <v>383</v>
      </c>
      <c r="D64" s="16"/>
      <c r="E64" s="16">
        <v>15600</v>
      </c>
      <c r="F64" s="175"/>
      <c r="G64" s="4"/>
      <c r="K64" s="92"/>
    </row>
    <row r="65" spans="1:10" s="68" customFormat="1" ht="29.25" customHeight="1">
      <c r="A65" s="445" t="s">
        <v>10</v>
      </c>
      <c r="B65" s="570" t="s">
        <v>49</v>
      </c>
      <c r="C65" s="571"/>
      <c r="D65" s="28">
        <v>529000</v>
      </c>
      <c r="E65" s="28">
        <f>SUM(E66:E80)</f>
        <v>529000</v>
      </c>
      <c r="F65" s="459"/>
      <c r="J65" s="92"/>
    </row>
    <row r="66" spans="1:10" s="76" customFormat="1" ht="32.25" customHeight="1">
      <c r="A66" s="74"/>
      <c r="B66" s="169">
        <v>4140</v>
      </c>
      <c r="C66" s="349" t="s">
        <v>318</v>
      </c>
      <c r="D66" s="16"/>
      <c r="E66" s="16">
        <v>800</v>
      </c>
      <c r="F66" s="173"/>
      <c r="H66" s="78"/>
      <c r="I66" s="78"/>
      <c r="J66" s="78"/>
    </row>
    <row r="67" spans="1:10" s="76" customFormat="1" ht="19.5" customHeight="1">
      <c r="A67" s="74"/>
      <c r="B67" s="169">
        <v>4210</v>
      </c>
      <c r="C67" s="214" t="s">
        <v>240</v>
      </c>
      <c r="D67" s="16"/>
      <c r="E67" s="16">
        <v>81500</v>
      </c>
      <c r="F67" s="173"/>
      <c r="H67" s="78"/>
      <c r="I67" s="78"/>
      <c r="J67" s="78"/>
    </row>
    <row r="68" spans="1:10" s="76" customFormat="1" ht="31.5" customHeight="1">
      <c r="A68" s="74"/>
      <c r="B68" s="169">
        <v>4240</v>
      </c>
      <c r="C68" s="378" t="s">
        <v>513</v>
      </c>
      <c r="D68" s="16"/>
      <c r="E68" s="16">
        <v>13700</v>
      </c>
      <c r="F68" s="173"/>
      <c r="H68" s="78"/>
      <c r="I68" s="78"/>
      <c r="J68" s="78"/>
    </row>
    <row r="69" spans="1:10" s="76" customFormat="1" ht="21.75" customHeight="1">
      <c r="A69" s="74"/>
      <c r="B69" s="169">
        <v>4260</v>
      </c>
      <c r="C69" s="214" t="s">
        <v>244</v>
      </c>
      <c r="D69" s="16"/>
      <c r="E69" s="16">
        <v>158800</v>
      </c>
      <c r="F69" s="173"/>
      <c r="H69" s="78"/>
      <c r="I69" s="78"/>
      <c r="J69" s="78"/>
    </row>
    <row r="70" spans="1:10" s="76" customFormat="1" ht="21.75" customHeight="1">
      <c r="A70" s="74"/>
      <c r="B70" s="169">
        <v>4270</v>
      </c>
      <c r="C70" s="214" t="s">
        <v>246</v>
      </c>
      <c r="D70" s="16"/>
      <c r="E70" s="16">
        <v>15500</v>
      </c>
      <c r="F70" s="173"/>
      <c r="H70" s="78"/>
      <c r="I70" s="78"/>
      <c r="J70" s="78"/>
    </row>
    <row r="71" spans="1:10" s="76" customFormat="1" ht="21.75" customHeight="1">
      <c r="A71" s="74"/>
      <c r="B71" s="169">
        <v>4280</v>
      </c>
      <c r="C71" s="214" t="s">
        <v>248</v>
      </c>
      <c r="D71" s="16"/>
      <c r="E71" s="16">
        <v>2200</v>
      </c>
      <c r="F71" s="173"/>
      <c r="H71" s="78"/>
      <c r="I71" s="78"/>
      <c r="J71" s="78"/>
    </row>
    <row r="72" spans="1:10" s="276" customFormat="1" ht="21.75" customHeight="1">
      <c r="A72" s="48"/>
      <c r="B72" s="169">
        <v>4300</v>
      </c>
      <c r="C72" s="214" t="s">
        <v>250</v>
      </c>
      <c r="D72" s="16"/>
      <c r="E72" s="16">
        <v>78700</v>
      </c>
      <c r="F72" s="283"/>
      <c r="H72" s="278"/>
      <c r="I72" s="278"/>
      <c r="J72" s="278"/>
    </row>
    <row r="73" spans="1:10" s="276" customFormat="1" ht="21.75" customHeight="1">
      <c r="A73" s="48"/>
      <c r="B73" s="169">
        <v>4350</v>
      </c>
      <c r="C73" s="214" t="s">
        <v>252</v>
      </c>
      <c r="D73" s="16"/>
      <c r="E73" s="16">
        <v>1100</v>
      </c>
      <c r="F73" s="283"/>
      <c r="H73" s="278"/>
      <c r="I73" s="278"/>
      <c r="J73" s="278"/>
    </row>
    <row r="74" spans="1:10" s="276" customFormat="1" ht="43.5" customHeight="1">
      <c r="A74" s="48"/>
      <c r="B74" s="169">
        <v>4360</v>
      </c>
      <c r="C74" s="216" t="s">
        <v>254</v>
      </c>
      <c r="D74" s="16"/>
      <c r="E74" s="16">
        <v>1200</v>
      </c>
      <c r="F74" s="283"/>
      <c r="H74" s="278"/>
      <c r="I74" s="278"/>
      <c r="J74" s="278"/>
    </row>
    <row r="75" spans="1:10" s="76" customFormat="1" ht="45" customHeight="1">
      <c r="A75" s="74"/>
      <c r="B75" s="169">
        <v>4370</v>
      </c>
      <c r="C75" s="216" t="s">
        <v>256</v>
      </c>
      <c r="D75" s="16"/>
      <c r="E75" s="16">
        <v>4700</v>
      </c>
      <c r="F75" s="173"/>
      <c r="H75" s="78"/>
      <c r="I75" s="78"/>
      <c r="J75" s="78"/>
    </row>
    <row r="76" spans="1:10" s="76" customFormat="1" ht="33.75" customHeight="1">
      <c r="A76" s="74"/>
      <c r="B76" s="169">
        <v>4390</v>
      </c>
      <c r="C76" s="378" t="s">
        <v>314</v>
      </c>
      <c r="D76" s="16"/>
      <c r="E76" s="16">
        <v>300</v>
      </c>
      <c r="F76" s="173"/>
      <c r="H76" s="78"/>
      <c r="I76" s="78"/>
      <c r="J76" s="78"/>
    </row>
    <row r="77" spans="1:10" s="76" customFormat="1" ht="19.5" customHeight="1">
      <c r="A77" s="74"/>
      <c r="B77" s="169">
        <v>4410</v>
      </c>
      <c r="C77" s="214" t="s">
        <v>258</v>
      </c>
      <c r="D77" s="16"/>
      <c r="E77" s="16">
        <v>11500</v>
      </c>
      <c r="F77" s="173"/>
      <c r="H77" s="78"/>
      <c r="I77" s="78"/>
      <c r="J77" s="78"/>
    </row>
    <row r="78" spans="1:10" s="76" customFormat="1" ht="19.5" customHeight="1">
      <c r="A78" s="74"/>
      <c r="B78" s="169">
        <v>4430</v>
      </c>
      <c r="C78" s="214" t="s">
        <v>260</v>
      </c>
      <c r="D78" s="16"/>
      <c r="E78" s="16">
        <v>3500</v>
      </c>
      <c r="F78" s="173"/>
      <c r="H78" s="78"/>
      <c r="I78" s="78"/>
      <c r="J78" s="78"/>
    </row>
    <row r="79" spans="1:10" s="280" customFormat="1" ht="33.75" customHeight="1">
      <c r="A79" s="279"/>
      <c r="B79" s="169">
        <v>4440</v>
      </c>
      <c r="C79" s="378" t="s">
        <v>262</v>
      </c>
      <c r="D79" s="16"/>
      <c r="E79" s="16">
        <v>154100</v>
      </c>
      <c r="F79" s="284"/>
      <c r="H79" s="282"/>
      <c r="I79" s="282"/>
      <c r="J79" s="282"/>
    </row>
    <row r="80" spans="1:10" s="76" customFormat="1" ht="32.25" customHeight="1">
      <c r="A80" s="74"/>
      <c r="B80" s="169">
        <v>4700</v>
      </c>
      <c r="C80" s="236" t="s">
        <v>271</v>
      </c>
      <c r="D80" s="16"/>
      <c r="E80" s="16">
        <v>1400</v>
      </c>
      <c r="F80" s="173"/>
      <c r="H80" s="78"/>
      <c r="I80" s="78"/>
      <c r="J80" s="78"/>
    </row>
    <row r="81" spans="1:6" ht="22.5" customHeight="1">
      <c r="A81" s="110" t="s">
        <v>28</v>
      </c>
      <c r="B81" s="568" t="s">
        <v>64</v>
      </c>
      <c r="C81" s="569"/>
      <c r="D81" s="219">
        <f>D82</f>
        <v>48638</v>
      </c>
      <c r="E81" s="219">
        <f>E82</f>
        <v>48638</v>
      </c>
      <c r="F81" s="219"/>
    </row>
    <row r="82" spans="1:10" s="298" customFormat="1" ht="29.25" customHeight="1">
      <c r="A82" s="445" t="s">
        <v>4</v>
      </c>
      <c r="B82" s="570" t="s">
        <v>49</v>
      </c>
      <c r="C82" s="571"/>
      <c r="D82" s="28">
        <v>48638</v>
      </c>
      <c r="E82" s="28">
        <f>SUM(E83:E84)</f>
        <v>48638</v>
      </c>
      <c r="F82" s="459"/>
      <c r="J82" s="466"/>
    </row>
    <row r="83" spans="1:10" s="76" customFormat="1" ht="21.75" customHeight="1">
      <c r="A83" s="74"/>
      <c r="B83" s="169">
        <v>4300</v>
      </c>
      <c r="C83" s="214" t="s">
        <v>250</v>
      </c>
      <c r="D83" s="75"/>
      <c r="E83" s="16">
        <v>10638</v>
      </c>
      <c r="F83" s="173"/>
      <c r="H83" s="78"/>
      <c r="I83" s="78"/>
      <c r="J83" s="78"/>
    </row>
    <row r="84" spans="1:10" s="298" customFormat="1" ht="31.5" customHeight="1">
      <c r="A84" s="14"/>
      <c r="B84" s="310" t="s">
        <v>261</v>
      </c>
      <c r="C84" s="309" t="s">
        <v>262</v>
      </c>
      <c r="D84" s="16"/>
      <c r="E84" s="16">
        <v>38000</v>
      </c>
      <c r="F84" s="293"/>
      <c r="G84" s="295"/>
      <c r="H84" s="296"/>
      <c r="I84" s="297"/>
      <c r="J84" s="296"/>
    </row>
    <row r="85" spans="1:6" ht="22.5" customHeight="1">
      <c r="A85" s="110" t="s">
        <v>30</v>
      </c>
      <c r="B85" s="568" t="s">
        <v>74</v>
      </c>
      <c r="C85" s="569"/>
      <c r="D85" s="219">
        <f>D86</f>
        <v>562</v>
      </c>
      <c r="E85" s="219">
        <f>E86</f>
        <v>562</v>
      </c>
      <c r="F85" s="219"/>
    </row>
    <row r="86" spans="1:10" s="298" customFormat="1" ht="29.25" customHeight="1">
      <c r="A86" s="445" t="s">
        <v>4</v>
      </c>
      <c r="B86" s="570" t="s">
        <v>49</v>
      </c>
      <c r="C86" s="571"/>
      <c r="D86" s="28">
        <v>562</v>
      </c>
      <c r="E86" s="28">
        <f>SUM(E87)</f>
        <v>562</v>
      </c>
      <c r="F86" s="459"/>
      <c r="J86" s="466"/>
    </row>
    <row r="87" spans="1:10" s="68" customFormat="1" ht="31.5" customHeight="1">
      <c r="A87" s="33"/>
      <c r="B87" s="227">
        <v>4130</v>
      </c>
      <c r="C87" s="183" t="s">
        <v>322</v>
      </c>
      <c r="D87" s="16"/>
      <c r="E87" s="16">
        <v>562</v>
      </c>
      <c r="F87" s="175"/>
      <c r="G87" s="101"/>
      <c r="H87" s="69"/>
      <c r="I87" s="93"/>
      <c r="J87" s="69"/>
    </row>
    <row r="88" spans="1:6" ht="29.25" customHeight="1">
      <c r="A88" s="573" t="s">
        <v>39</v>
      </c>
      <c r="B88" s="574"/>
      <c r="C88" s="575"/>
      <c r="D88" s="40">
        <f>D8+D32+D56+D81+D85</f>
        <v>4400000</v>
      </c>
      <c r="E88" s="40">
        <f>E8+E32+E56+E81+E85</f>
        <v>4400000</v>
      </c>
      <c r="F88" s="40"/>
    </row>
    <row r="90" ht="20.25" customHeight="1"/>
    <row r="91" spans="1:6" ht="30" customHeight="1">
      <c r="A91" s="522" t="s">
        <v>104</v>
      </c>
      <c r="B91" s="522"/>
      <c r="C91" s="522"/>
      <c r="D91" s="522"/>
      <c r="E91" s="522"/>
      <c r="F91" s="522"/>
    </row>
    <row r="93" spans="1:6" ht="60" customHeight="1">
      <c r="A93" s="218" t="s">
        <v>0</v>
      </c>
      <c r="B93" s="212" t="s">
        <v>13</v>
      </c>
      <c r="C93" s="212" t="s">
        <v>38</v>
      </c>
      <c r="D93" s="159" t="s">
        <v>540</v>
      </c>
      <c r="E93" s="446" t="s">
        <v>544</v>
      </c>
      <c r="F93" s="259" t="s">
        <v>275</v>
      </c>
    </row>
    <row r="94" spans="1:6" s="87" customFormat="1" ht="21" customHeight="1">
      <c r="A94" s="110" t="s">
        <v>3</v>
      </c>
      <c r="B94" s="526" t="s">
        <v>578</v>
      </c>
      <c r="C94" s="526"/>
      <c r="D94" s="21">
        <f>D95</f>
        <v>800</v>
      </c>
      <c r="E94" s="21">
        <f>E95</f>
        <v>800</v>
      </c>
      <c r="F94" s="201"/>
    </row>
    <row r="95" spans="1:6" ht="23.25" customHeight="1">
      <c r="A95" s="14"/>
      <c r="B95" s="32" t="s">
        <v>23</v>
      </c>
      <c r="C95" s="45" t="s">
        <v>24</v>
      </c>
      <c r="D95" s="46">
        <v>800</v>
      </c>
      <c r="E95" s="46">
        <v>800</v>
      </c>
      <c r="F95" s="171"/>
    </row>
    <row r="96" spans="1:6" s="87" customFormat="1" ht="21" customHeight="1">
      <c r="A96" s="110" t="s">
        <v>20</v>
      </c>
      <c r="B96" s="526" t="s">
        <v>66</v>
      </c>
      <c r="C96" s="526"/>
      <c r="D96" s="21">
        <f>SUM(D97:D101)</f>
        <v>118500</v>
      </c>
      <c r="E96" s="21">
        <f>SUM(E97:E101)</f>
        <v>118500</v>
      </c>
      <c r="F96" s="201"/>
    </row>
    <row r="97" spans="1:6" ht="23.25" customHeight="1">
      <c r="A97" s="33"/>
      <c r="B97" s="32" t="s">
        <v>25</v>
      </c>
      <c r="C97" s="29" t="s">
        <v>26</v>
      </c>
      <c r="D97" s="46">
        <v>700</v>
      </c>
      <c r="E97" s="46">
        <v>700</v>
      </c>
      <c r="F97" s="171"/>
    </row>
    <row r="98" spans="1:6" ht="93" customHeight="1">
      <c r="A98" s="33"/>
      <c r="B98" s="32" t="s">
        <v>15</v>
      </c>
      <c r="C98" s="30" t="s">
        <v>46</v>
      </c>
      <c r="D98" s="46">
        <v>90200</v>
      </c>
      <c r="E98" s="46">
        <v>90200</v>
      </c>
      <c r="F98" s="170"/>
    </row>
    <row r="99" spans="1:6" ht="28.5" customHeight="1">
      <c r="A99" s="33"/>
      <c r="B99" s="32" t="s">
        <v>16</v>
      </c>
      <c r="C99" s="20" t="s">
        <v>17</v>
      </c>
      <c r="D99" s="46">
        <v>27000</v>
      </c>
      <c r="E99" s="46">
        <v>27000</v>
      </c>
      <c r="F99" s="170"/>
    </row>
    <row r="100" spans="1:6" ht="21" customHeight="1">
      <c r="A100" s="33"/>
      <c r="B100" s="32" t="s">
        <v>23</v>
      </c>
      <c r="C100" s="29" t="s">
        <v>24</v>
      </c>
      <c r="D100" s="46">
        <v>0</v>
      </c>
      <c r="E100" s="46">
        <v>0</v>
      </c>
      <c r="F100" s="170"/>
    </row>
    <row r="101" spans="1:6" ht="20.25" customHeight="1">
      <c r="A101" s="33"/>
      <c r="B101" s="32" t="s">
        <v>18</v>
      </c>
      <c r="C101" s="29" t="s">
        <v>19</v>
      </c>
      <c r="D101" s="46">
        <v>600</v>
      </c>
      <c r="E101" s="46">
        <v>600</v>
      </c>
      <c r="F101" s="170"/>
    </row>
    <row r="102" spans="1:6" ht="27" customHeight="1">
      <c r="A102" s="572" t="s">
        <v>12</v>
      </c>
      <c r="B102" s="572"/>
      <c r="C102" s="572"/>
      <c r="D102" s="27">
        <f>D94+D96</f>
        <v>119300</v>
      </c>
      <c r="E102" s="27">
        <f>E94+E96</f>
        <v>119300</v>
      </c>
      <c r="F102" s="286"/>
    </row>
    <row r="103" ht="7.5" customHeight="1"/>
    <row r="104" spans="1:7" s="6" customFormat="1" ht="44.25" customHeight="1">
      <c r="A104" s="512" t="s">
        <v>560</v>
      </c>
      <c r="B104" s="512"/>
      <c r="C104" s="512"/>
      <c r="D104" s="512"/>
      <c r="E104" s="512"/>
      <c r="F104" s="512"/>
      <c r="G104" s="287"/>
    </row>
    <row r="105" spans="1:5" s="6" customFormat="1" ht="6" customHeight="1">
      <c r="A105" s="176"/>
      <c r="B105" s="177"/>
      <c r="C105" s="178"/>
      <c r="D105" s="179"/>
      <c r="E105" s="179"/>
    </row>
    <row r="106" spans="1:5" s="6" customFormat="1" ht="13.5" customHeight="1">
      <c r="A106" s="513" t="s">
        <v>588</v>
      </c>
      <c r="B106" s="513"/>
      <c r="C106" s="513"/>
      <c r="D106" s="179"/>
      <c r="E106" s="179"/>
    </row>
    <row r="107" spans="1:5" s="6" customFormat="1" ht="12.75" customHeight="1">
      <c r="A107" s="176"/>
      <c r="B107" s="181" t="s">
        <v>279</v>
      </c>
      <c r="C107" s="181"/>
      <c r="D107" s="180"/>
      <c r="E107" s="180"/>
    </row>
  </sheetData>
  <sheetProtection/>
  <mergeCells count="28">
    <mergeCell ref="B94:C94"/>
    <mergeCell ref="B86:C86"/>
    <mergeCell ref="B17:C17"/>
    <mergeCell ref="B33:C33"/>
    <mergeCell ref="B39:C39"/>
    <mergeCell ref="B41:C41"/>
    <mergeCell ref="B57:C57"/>
    <mergeCell ref="B63:C63"/>
    <mergeCell ref="A5:F5"/>
    <mergeCell ref="G5:I5"/>
    <mergeCell ref="B8:C8"/>
    <mergeCell ref="B56:C56"/>
    <mergeCell ref="A102:C102"/>
    <mergeCell ref="A1:F1"/>
    <mergeCell ref="A2:F2"/>
    <mergeCell ref="A3:F3"/>
    <mergeCell ref="B9:C9"/>
    <mergeCell ref="B15:C15"/>
    <mergeCell ref="A104:F104"/>
    <mergeCell ref="A106:C106"/>
    <mergeCell ref="B32:C32"/>
    <mergeCell ref="B81:C81"/>
    <mergeCell ref="B85:C85"/>
    <mergeCell ref="A88:C88"/>
    <mergeCell ref="A91:F91"/>
    <mergeCell ref="B96:C96"/>
    <mergeCell ref="B65:C65"/>
    <mergeCell ref="B82:C82"/>
  </mergeCells>
  <printOptions horizontalCentered="1"/>
  <pageMargins left="0.7086614173228347" right="0.5905511811023623" top="0.8267716535433072" bottom="0.63" header="0.4724409448818898" footer="0.3149606299212598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18"/>
  <sheetViews>
    <sheetView zoomScalePageLayoutView="0" workbookViewId="0" topLeftCell="A97">
      <selection activeCell="A103" sqref="A103:F103"/>
    </sheetView>
  </sheetViews>
  <sheetFormatPr defaultColWidth="9.00390625" defaultRowHeight="15"/>
  <cols>
    <col min="1" max="1" width="6.7109375" style="39" customWidth="1"/>
    <col min="2" max="2" width="9.2812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16"/>
      <c r="H1" s="416"/>
      <c r="I1" s="416"/>
      <c r="J1" s="416"/>
    </row>
    <row r="2" spans="1:10" s="421" customFormat="1" ht="21.75" customHeight="1">
      <c r="A2" s="496" t="s">
        <v>506</v>
      </c>
      <c r="B2" s="496"/>
      <c r="C2" s="496"/>
      <c r="D2" s="496"/>
      <c r="E2" s="496"/>
      <c r="F2" s="496"/>
      <c r="G2" s="416"/>
      <c r="H2" s="416"/>
      <c r="I2" s="416"/>
      <c r="J2" s="416"/>
    </row>
    <row r="3" spans="1:10" s="421" customFormat="1" ht="21.75" customHeight="1">
      <c r="A3" s="497" t="s">
        <v>470</v>
      </c>
      <c r="B3" s="497"/>
      <c r="C3" s="497"/>
      <c r="D3" s="497"/>
      <c r="E3" s="497"/>
      <c r="F3" s="497"/>
      <c r="G3" s="424"/>
      <c r="H3" s="424"/>
      <c r="I3" s="424"/>
      <c r="J3" s="424"/>
    </row>
    <row r="4" spans="1:10" s="421" customFormat="1" ht="14.25" customHeight="1">
      <c r="A4" s="423"/>
      <c r="B4" s="423"/>
      <c r="C4" s="423"/>
      <c r="D4" s="423"/>
      <c r="E4" s="423"/>
      <c r="F4" s="423"/>
      <c r="G4" s="424"/>
      <c r="H4" s="424"/>
      <c r="I4" s="424"/>
      <c r="J4" s="424"/>
    </row>
    <row r="5" spans="1:7" ht="29.25" customHeight="1">
      <c r="A5" s="522" t="s">
        <v>325</v>
      </c>
      <c r="B5" s="522"/>
      <c r="C5" s="522"/>
      <c r="D5" s="522"/>
      <c r="E5" s="522"/>
      <c r="F5" s="522"/>
      <c r="G5" s="2"/>
    </row>
    <row r="6" spans="1:7" ht="30" customHeight="1">
      <c r="A6" s="42"/>
      <c r="B6" s="42"/>
      <c r="C6" s="42"/>
      <c r="D6" s="42"/>
      <c r="E6" s="42"/>
      <c r="F6" s="2"/>
      <c r="G6" s="2"/>
    </row>
    <row r="7" spans="1:7" ht="72" customHeight="1">
      <c r="A7" s="35" t="s">
        <v>0</v>
      </c>
      <c r="B7" s="217" t="s">
        <v>230</v>
      </c>
      <c r="C7" s="215" t="s">
        <v>1</v>
      </c>
      <c r="D7" s="159" t="s">
        <v>540</v>
      </c>
      <c r="E7" s="159" t="s">
        <v>544</v>
      </c>
      <c r="F7" s="259" t="s">
        <v>275</v>
      </c>
      <c r="G7" s="7"/>
    </row>
    <row r="8" spans="1:6" ht="22.5" customHeight="1">
      <c r="A8" s="110" t="s">
        <v>3</v>
      </c>
      <c r="B8" s="526" t="s">
        <v>71</v>
      </c>
      <c r="C8" s="526"/>
      <c r="D8" s="219">
        <f>D9+D15+D17</f>
        <v>2355347</v>
      </c>
      <c r="E8" s="444">
        <f>E9+E15+E17</f>
        <v>2355347</v>
      </c>
      <c r="F8" s="219"/>
    </row>
    <row r="9" spans="1:7" s="298" customFormat="1" ht="26.25" customHeight="1">
      <c r="A9" s="445" t="s">
        <v>4</v>
      </c>
      <c r="B9" s="541" t="s">
        <v>47</v>
      </c>
      <c r="C9" s="542"/>
      <c r="D9" s="28">
        <v>2135420</v>
      </c>
      <c r="E9" s="28">
        <f>SUM(E10:E14)</f>
        <v>2135420</v>
      </c>
      <c r="F9" s="459"/>
      <c r="G9" s="294"/>
    </row>
    <row r="10" spans="1:11" s="68" customFormat="1" ht="21.75" customHeight="1">
      <c r="A10" s="33"/>
      <c r="B10" s="48">
        <v>4010</v>
      </c>
      <c r="C10" s="109" t="s">
        <v>232</v>
      </c>
      <c r="D10" s="16"/>
      <c r="E10" s="16">
        <v>1692900</v>
      </c>
      <c r="F10" s="175"/>
      <c r="G10" s="4"/>
      <c r="K10" s="92"/>
    </row>
    <row r="11" spans="1:11" s="68" customFormat="1" ht="21.75" customHeight="1">
      <c r="A11" s="33"/>
      <c r="B11" s="48">
        <v>4040</v>
      </c>
      <c r="C11" s="109" t="s">
        <v>233</v>
      </c>
      <c r="D11" s="16"/>
      <c r="E11" s="16">
        <v>138450</v>
      </c>
      <c r="F11" s="175"/>
      <c r="G11" s="4"/>
      <c r="K11" s="92"/>
    </row>
    <row r="12" spans="1:11" s="68" customFormat="1" ht="21.75" customHeight="1">
      <c r="A12" s="33"/>
      <c r="B12" s="48">
        <v>4170</v>
      </c>
      <c r="C12" s="107" t="s">
        <v>234</v>
      </c>
      <c r="D12" s="16"/>
      <c r="E12" s="16"/>
      <c r="F12" s="175"/>
      <c r="G12" s="4"/>
      <c r="K12" s="92"/>
    </row>
    <row r="13" spans="1:11" s="68" customFormat="1" ht="21.75" customHeight="1">
      <c r="A13" s="33"/>
      <c r="B13" s="48">
        <v>4110</v>
      </c>
      <c r="C13" s="29" t="s">
        <v>290</v>
      </c>
      <c r="D13" s="16"/>
      <c r="E13" s="16">
        <v>267830</v>
      </c>
      <c r="F13" s="175"/>
      <c r="G13" s="4"/>
      <c r="K13" s="92"/>
    </row>
    <row r="14" spans="1:11" s="68" customFormat="1" ht="21.75" customHeight="1">
      <c r="A14" s="33"/>
      <c r="B14" s="48">
        <v>4120</v>
      </c>
      <c r="C14" s="29" t="s">
        <v>236</v>
      </c>
      <c r="D14" s="16"/>
      <c r="E14" s="16">
        <v>36240</v>
      </c>
      <c r="F14" s="175"/>
      <c r="G14" s="4"/>
      <c r="K14" s="92"/>
    </row>
    <row r="15" spans="1:11" s="298" customFormat="1" ht="26.25" customHeight="1">
      <c r="A15" s="445" t="s">
        <v>9</v>
      </c>
      <c r="B15" s="506" t="s">
        <v>48</v>
      </c>
      <c r="C15" s="507"/>
      <c r="D15" s="28">
        <v>4500</v>
      </c>
      <c r="E15" s="28">
        <f>SUM(E16)</f>
        <v>4500</v>
      </c>
      <c r="F15" s="459"/>
      <c r="G15" s="465"/>
      <c r="K15" s="466"/>
    </row>
    <row r="16" spans="1:11" s="68" customFormat="1" ht="26.25" customHeight="1">
      <c r="A16" s="33"/>
      <c r="B16" s="254">
        <v>3020</v>
      </c>
      <c r="C16" s="347" t="s">
        <v>383</v>
      </c>
      <c r="D16" s="16"/>
      <c r="E16" s="16">
        <v>4500</v>
      </c>
      <c r="F16" s="175"/>
      <c r="G16" s="4"/>
      <c r="K16" s="92"/>
    </row>
    <row r="17" spans="1:11" s="298" customFormat="1" ht="34.5" customHeight="1">
      <c r="A17" s="445" t="s">
        <v>10</v>
      </c>
      <c r="B17" s="506" t="s">
        <v>49</v>
      </c>
      <c r="C17" s="507"/>
      <c r="D17" s="28">
        <v>215427</v>
      </c>
      <c r="E17" s="28">
        <f>SUM(E18:E30)</f>
        <v>215427</v>
      </c>
      <c r="F17" s="459"/>
      <c r="G17" s="465"/>
      <c r="K17" s="466"/>
    </row>
    <row r="18" spans="1:11" s="76" customFormat="1" ht="21.75" customHeight="1">
      <c r="A18" s="74"/>
      <c r="B18" s="169">
        <v>4210</v>
      </c>
      <c r="C18" s="378" t="s">
        <v>240</v>
      </c>
      <c r="D18" s="16"/>
      <c r="E18" s="16">
        <v>16000</v>
      </c>
      <c r="F18" s="173"/>
      <c r="G18" s="77"/>
      <c r="I18" s="78"/>
      <c r="J18" s="78"/>
      <c r="K18" s="78"/>
    </row>
    <row r="19" spans="1:11" s="76" customFormat="1" ht="28.5" customHeight="1">
      <c r="A19" s="74"/>
      <c r="B19" s="169">
        <v>4240</v>
      </c>
      <c r="C19" s="378" t="s">
        <v>303</v>
      </c>
      <c r="D19" s="16"/>
      <c r="E19" s="16">
        <v>5000</v>
      </c>
      <c r="F19" s="173"/>
      <c r="G19" s="77"/>
      <c r="I19" s="78"/>
      <c r="J19" s="78"/>
      <c r="K19" s="78"/>
    </row>
    <row r="20" spans="1:11" s="76" customFormat="1" ht="21.75" customHeight="1">
      <c r="A20" s="74"/>
      <c r="B20" s="169">
        <v>4260</v>
      </c>
      <c r="C20" s="378" t="s">
        <v>244</v>
      </c>
      <c r="D20" s="16"/>
      <c r="E20" s="16">
        <v>49000</v>
      </c>
      <c r="F20" s="173"/>
      <c r="G20" s="77"/>
      <c r="I20" s="78"/>
      <c r="J20" s="78"/>
      <c r="K20" s="78"/>
    </row>
    <row r="21" spans="1:11" s="76" customFormat="1" ht="21.75" customHeight="1">
      <c r="A21" s="74"/>
      <c r="B21" s="169">
        <v>4270</v>
      </c>
      <c r="C21" s="378" t="s">
        <v>246</v>
      </c>
      <c r="D21" s="16"/>
      <c r="E21" s="16">
        <v>5927</v>
      </c>
      <c r="F21" s="173"/>
      <c r="G21" s="77"/>
      <c r="I21" s="78"/>
      <c r="J21" s="78"/>
      <c r="K21" s="78"/>
    </row>
    <row r="22" spans="1:11" s="76" customFormat="1" ht="21.75" customHeight="1">
      <c r="A22" s="74"/>
      <c r="B22" s="169">
        <v>4280</v>
      </c>
      <c r="C22" s="377" t="s">
        <v>248</v>
      </c>
      <c r="D22" s="16"/>
      <c r="E22" s="16">
        <v>1700</v>
      </c>
      <c r="F22" s="173"/>
      <c r="G22" s="77"/>
      <c r="I22" s="78"/>
      <c r="J22" s="78"/>
      <c r="K22" s="78"/>
    </row>
    <row r="23" spans="1:11" s="76" customFormat="1" ht="21.75" customHeight="1">
      <c r="A23" s="74"/>
      <c r="B23" s="169">
        <v>4300</v>
      </c>
      <c r="C23" s="378" t="s">
        <v>250</v>
      </c>
      <c r="D23" s="16"/>
      <c r="E23" s="16">
        <v>16000</v>
      </c>
      <c r="F23" s="173"/>
      <c r="G23" s="77"/>
      <c r="I23" s="78"/>
      <c r="J23" s="78"/>
      <c r="K23" s="78"/>
    </row>
    <row r="24" spans="1:11" s="76" customFormat="1" ht="21.75" customHeight="1">
      <c r="A24" s="74"/>
      <c r="B24" s="169">
        <v>4350</v>
      </c>
      <c r="C24" s="377" t="s">
        <v>252</v>
      </c>
      <c r="D24" s="16"/>
      <c r="E24" s="16">
        <v>200</v>
      </c>
      <c r="F24" s="173"/>
      <c r="G24" s="77"/>
      <c r="I24" s="78"/>
      <c r="J24" s="78"/>
      <c r="K24" s="78"/>
    </row>
    <row r="25" spans="1:11" s="276" customFormat="1" ht="43.5" customHeight="1">
      <c r="A25" s="48"/>
      <c r="B25" s="169">
        <v>4370</v>
      </c>
      <c r="C25" s="382" t="s">
        <v>510</v>
      </c>
      <c r="D25" s="16"/>
      <c r="E25" s="16">
        <v>1500</v>
      </c>
      <c r="F25" s="283"/>
      <c r="G25" s="277"/>
      <c r="I25" s="278"/>
      <c r="J25" s="278"/>
      <c r="K25" s="278"/>
    </row>
    <row r="26" spans="1:11" s="76" customFormat="1" ht="21.75" customHeight="1">
      <c r="A26" s="74"/>
      <c r="B26" s="169">
        <v>4410</v>
      </c>
      <c r="C26" s="378" t="s">
        <v>258</v>
      </c>
      <c r="D26" s="16"/>
      <c r="E26" s="16">
        <v>5500</v>
      </c>
      <c r="F26" s="173"/>
      <c r="G26" s="77"/>
      <c r="I26" s="78"/>
      <c r="J26" s="78"/>
      <c r="K26" s="78"/>
    </row>
    <row r="27" spans="1:11" s="76" customFormat="1" ht="21.75" customHeight="1">
      <c r="A27" s="74"/>
      <c r="B27" s="169">
        <v>4420</v>
      </c>
      <c r="C27" s="377" t="s">
        <v>296</v>
      </c>
      <c r="D27" s="16"/>
      <c r="E27" s="16">
        <v>1500</v>
      </c>
      <c r="F27" s="173"/>
      <c r="G27" s="77"/>
      <c r="I27" s="78"/>
      <c r="J27" s="78"/>
      <c r="K27" s="78"/>
    </row>
    <row r="28" spans="1:11" s="76" customFormat="1" ht="21.75" customHeight="1">
      <c r="A28" s="74"/>
      <c r="B28" s="169">
        <v>4430</v>
      </c>
      <c r="C28" s="377" t="s">
        <v>260</v>
      </c>
      <c r="D28" s="16"/>
      <c r="E28" s="16">
        <v>1500</v>
      </c>
      <c r="F28" s="173"/>
      <c r="G28" s="77"/>
      <c r="I28" s="78"/>
      <c r="J28" s="78"/>
      <c r="K28" s="78"/>
    </row>
    <row r="29" spans="1:11" s="280" customFormat="1" ht="32.25" customHeight="1">
      <c r="A29" s="279"/>
      <c r="B29" s="169">
        <v>4440</v>
      </c>
      <c r="C29" s="378" t="s">
        <v>262</v>
      </c>
      <c r="D29" s="16"/>
      <c r="E29" s="16">
        <v>111100</v>
      </c>
      <c r="F29" s="284"/>
      <c r="G29" s="281"/>
      <c r="I29" s="282"/>
      <c r="J29" s="282"/>
      <c r="K29" s="282"/>
    </row>
    <row r="30" spans="1:11" s="76" customFormat="1" ht="32.25" customHeight="1">
      <c r="A30" s="74"/>
      <c r="B30" s="169">
        <v>4700</v>
      </c>
      <c r="C30" s="378" t="s">
        <v>271</v>
      </c>
      <c r="D30" s="16"/>
      <c r="E30" s="16">
        <v>500</v>
      </c>
      <c r="F30" s="173"/>
      <c r="G30" s="77"/>
      <c r="I30" s="78"/>
      <c r="J30" s="78"/>
      <c r="K30" s="78"/>
    </row>
    <row r="31" spans="1:6" ht="22.5" customHeight="1">
      <c r="A31" s="110" t="s">
        <v>20</v>
      </c>
      <c r="B31" s="526" t="s">
        <v>72</v>
      </c>
      <c r="C31" s="526"/>
      <c r="D31" s="219">
        <f>D32+D38+D40+D53+D54+D55+D56+D57</f>
        <v>1927941</v>
      </c>
      <c r="E31" s="444">
        <f>E32+E38+E40+E53+E54+E55+E56+E57</f>
        <v>1927941</v>
      </c>
      <c r="F31" s="219"/>
    </row>
    <row r="32" spans="1:7" s="298" customFormat="1" ht="21.75" customHeight="1">
      <c r="A32" s="445" t="s">
        <v>4</v>
      </c>
      <c r="B32" s="577" t="s">
        <v>542</v>
      </c>
      <c r="C32" s="578"/>
      <c r="D32" s="28">
        <v>1775504</v>
      </c>
      <c r="E32" s="28">
        <f>SUM(E33:E37)</f>
        <v>1775504</v>
      </c>
      <c r="F32" s="459"/>
      <c r="G32" s="294"/>
    </row>
    <row r="33" spans="1:11" s="68" customFormat="1" ht="21.75" customHeight="1">
      <c r="A33" s="33"/>
      <c r="B33" s="48">
        <v>4010</v>
      </c>
      <c r="C33" s="109" t="s">
        <v>232</v>
      </c>
      <c r="D33" s="16"/>
      <c r="E33" s="16">
        <v>1401280</v>
      </c>
      <c r="F33" s="175"/>
      <c r="G33" s="4"/>
      <c r="K33" s="92"/>
    </row>
    <row r="34" spans="1:11" s="68" customFormat="1" ht="21.75" customHeight="1">
      <c r="A34" s="33"/>
      <c r="B34" s="48">
        <v>4040</v>
      </c>
      <c r="C34" s="109" t="s">
        <v>233</v>
      </c>
      <c r="D34" s="16"/>
      <c r="E34" s="16">
        <v>113000</v>
      </c>
      <c r="F34" s="175"/>
      <c r="G34" s="4"/>
      <c r="K34" s="92"/>
    </row>
    <row r="35" spans="1:11" s="68" customFormat="1" ht="21.75" customHeight="1">
      <c r="A35" s="33"/>
      <c r="B35" s="48">
        <v>4170</v>
      </c>
      <c r="C35" s="107" t="s">
        <v>234</v>
      </c>
      <c r="D35" s="16"/>
      <c r="E35" s="16">
        <v>1500</v>
      </c>
      <c r="F35" s="175"/>
      <c r="G35" s="4"/>
      <c r="K35" s="92"/>
    </row>
    <row r="36" spans="1:11" s="68" customFormat="1" ht="21.75" customHeight="1">
      <c r="A36" s="33"/>
      <c r="B36" s="48">
        <v>4110</v>
      </c>
      <c r="C36" s="29" t="s">
        <v>290</v>
      </c>
      <c r="D36" s="16"/>
      <c r="E36" s="16">
        <v>227724</v>
      </c>
      <c r="F36" s="175"/>
      <c r="G36" s="4"/>
      <c r="K36" s="92"/>
    </row>
    <row r="37" spans="1:11" s="68" customFormat="1" ht="21.75" customHeight="1">
      <c r="A37" s="33"/>
      <c r="B37" s="48">
        <v>4120</v>
      </c>
      <c r="C37" s="29" t="s">
        <v>236</v>
      </c>
      <c r="D37" s="16"/>
      <c r="E37" s="16">
        <v>32000</v>
      </c>
      <c r="F37" s="175"/>
      <c r="G37" s="4"/>
      <c r="K37" s="92"/>
    </row>
    <row r="38" spans="1:11" s="298" customFormat="1" ht="25.5" customHeight="1">
      <c r="A38" s="445" t="s">
        <v>9</v>
      </c>
      <c r="B38" s="570" t="s">
        <v>48</v>
      </c>
      <c r="C38" s="571"/>
      <c r="D38" s="28">
        <v>3500</v>
      </c>
      <c r="E38" s="28">
        <f>E39</f>
        <v>3500</v>
      </c>
      <c r="F38" s="459"/>
      <c r="G38" s="465"/>
      <c r="K38" s="466"/>
    </row>
    <row r="39" spans="1:11" s="68" customFormat="1" ht="24" customHeight="1">
      <c r="A39" s="33"/>
      <c r="B39" s="254">
        <v>3020</v>
      </c>
      <c r="C39" s="347" t="s">
        <v>383</v>
      </c>
      <c r="D39" s="16"/>
      <c r="E39" s="16">
        <v>3500</v>
      </c>
      <c r="F39" s="175"/>
      <c r="G39" s="4"/>
      <c r="K39" s="92"/>
    </row>
    <row r="40" spans="1:11" s="298" customFormat="1" ht="29.25" customHeight="1">
      <c r="A40" s="445" t="s">
        <v>10</v>
      </c>
      <c r="B40" s="570" t="s">
        <v>49</v>
      </c>
      <c r="C40" s="571"/>
      <c r="D40" s="28">
        <v>148937</v>
      </c>
      <c r="E40" s="28">
        <f>SUM(E41:E52)</f>
        <v>148937</v>
      </c>
      <c r="F40" s="459"/>
      <c r="G40" s="465"/>
      <c r="K40" s="466"/>
    </row>
    <row r="41" spans="1:11" s="76" customFormat="1" ht="21" customHeight="1">
      <c r="A41" s="74"/>
      <c r="B41" s="310" t="s">
        <v>239</v>
      </c>
      <c r="C41" s="309" t="s">
        <v>240</v>
      </c>
      <c r="D41" s="16"/>
      <c r="E41" s="16">
        <v>15500</v>
      </c>
      <c r="F41" s="173"/>
      <c r="G41" s="77"/>
      <c r="I41" s="78"/>
      <c r="J41" s="78"/>
      <c r="K41" s="78"/>
    </row>
    <row r="42" spans="1:11" s="76" customFormat="1" ht="27" customHeight="1">
      <c r="A42" s="74"/>
      <c r="B42" s="310" t="s">
        <v>241</v>
      </c>
      <c r="C42" s="309" t="s">
        <v>303</v>
      </c>
      <c r="D42" s="16"/>
      <c r="E42" s="16">
        <v>7500</v>
      </c>
      <c r="F42" s="173"/>
      <c r="G42" s="77"/>
      <c r="I42" s="78"/>
      <c r="J42" s="78"/>
      <c r="K42" s="78"/>
    </row>
    <row r="43" spans="1:11" s="76" customFormat="1" ht="21.75" customHeight="1">
      <c r="A43" s="74"/>
      <c r="B43" s="310" t="s">
        <v>243</v>
      </c>
      <c r="C43" s="309" t="s">
        <v>244</v>
      </c>
      <c r="D43" s="16"/>
      <c r="E43" s="16">
        <v>30000</v>
      </c>
      <c r="F43" s="173"/>
      <c r="G43" s="77"/>
      <c r="I43" s="78"/>
      <c r="J43" s="78"/>
      <c r="K43" s="78"/>
    </row>
    <row r="44" spans="1:11" s="76" customFormat="1" ht="21.75" customHeight="1">
      <c r="A44" s="74"/>
      <c r="B44" s="310" t="s">
        <v>245</v>
      </c>
      <c r="C44" s="309" t="s">
        <v>246</v>
      </c>
      <c r="D44" s="16"/>
      <c r="E44" s="16">
        <v>8927</v>
      </c>
      <c r="F44" s="173"/>
      <c r="G44" s="77"/>
      <c r="I44" s="78"/>
      <c r="J44" s="78"/>
      <c r="K44" s="78"/>
    </row>
    <row r="45" spans="1:11" s="76" customFormat="1" ht="21.75" customHeight="1">
      <c r="A45" s="74"/>
      <c r="B45" s="310" t="s">
        <v>247</v>
      </c>
      <c r="C45" s="309" t="s">
        <v>248</v>
      </c>
      <c r="D45" s="16"/>
      <c r="E45" s="16">
        <v>1200</v>
      </c>
      <c r="F45" s="173"/>
      <c r="G45" s="77"/>
      <c r="I45" s="78"/>
      <c r="J45" s="78"/>
      <c r="K45" s="78"/>
    </row>
    <row r="46" spans="1:11" s="76" customFormat="1" ht="21.75" customHeight="1">
      <c r="A46" s="74"/>
      <c r="B46" s="310" t="s">
        <v>249</v>
      </c>
      <c r="C46" s="309" t="s">
        <v>250</v>
      </c>
      <c r="D46" s="16"/>
      <c r="E46" s="16">
        <v>11550</v>
      </c>
      <c r="F46" s="173"/>
      <c r="G46" s="77"/>
      <c r="I46" s="78"/>
      <c r="J46" s="78"/>
      <c r="K46" s="78"/>
    </row>
    <row r="47" spans="1:11" s="76" customFormat="1" ht="21.75" customHeight="1">
      <c r="A47" s="74"/>
      <c r="B47" s="310" t="s">
        <v>251</v>
      </c>
      <c r="C47" s="309" t="s">
        <v>252</v>
      </c>
      <c r="D47" s="16"/>
      <c r="E47" s="16">
        <v>360</v>
      </c>
      <c r="F47" s="173"/>
      <c r="G47" s="77"/>
      <c r="I47" s="78"/>
      <c r="J47" s="78"/>
      <c r="K47" s="78"/>
    </row>
    <row r="48" spans="1:11" s="76" customFormat="1" ht="45.75" customHeight="1">
      <c r="A48" s="74"/>
      <c r="B48" s="310" t="s">
        <v>255</v>
      </c>
      <c r="C48" s="382" t="s">
        <v>510</v>
      </c>
      <c r="D48" s="16"/>
      <c r="E48" s="16">
        <v>2000</v>
      </c>
      <c r="F48" s="173"/>
      <c r="G48" s="77"/>
      <c r="I48" s="78"/>
      <c r="J48" s="78"/>
      <c r="K48" s="78"/>
    </row>
    <row r="49" spans="1:11" s="76" customFormat="1" ht="19.5" customHeight="1">
      <c r="A49" s="74"/>
      <c r="B49" s="310" t="s">
        <v>257</v>
      </c>
      <c r="C49" s="309" t="s">
        <v>258</v>
      </c>
      <c r="D49" s="16"/>
      <c r="E49" s="16">
        <v>1700</v>
      </c>
      <c r="F49" s="173"/>
      <c r="G49" s="77"/>
      <c r="I49" s="78"/>
      <c r="J49" s="78"/>
      <c r="K49" s="78"/>
    </row>
    <row r="50" spans="1:11" s="76" customFormat="1" ht="19.5" customHeight="1">
      <c r="A50" s="74"/>
      <c r="B50" s="310" t="s">
        <v>259</v>
      </c>
      <c r="C50" s="309" t="s">
        <v>260</v>
      </c>
      <c r="D50" s="16"/>
      <c r="E50" s="16">
        <v>1200</v>
      </c>
      <c r="F50" s="173"/>
      <c r="G50" s="77"/>
      <c r="I50" s="78"/>
      <c r="J50" s="78"/>
      <c r="K50" s="78"/>
    </row>
    <row r="51" spans="1:11" s="280" customFormat="1" ht="27.75" customHeight="1">
      <c r="A51" s="279"/>
      <c r="B51" s="310" t="s">
        <v>261</v>
      </c>
      <c r="C51" s="309" t="s">
        <v>262</v>
      </c>
      <c r="D51" s="16"/>
      <c r="E51" s="16">
        <v>66000</v>
      </c>
      <c r="F51" s="284"/>
      <c r="G51" s="281"/>
      <c r="I51" s="282"/>
      <c r="J51" s="282"/>
      <c r="K51" s="282"/>
    </row>
    <row r="52" spans="1:11" s="76" customFormat="1" ht="34.5" customHeight="1">
      <c r="A52" s="74"/>
      <c r="B52" s="310" t="s">
        <v>304</v>
      </c>
      <c r="C52" s="309" t="s">
        <v>271</v>
      </c>
      <c r="D52" s="16"/>
      <c r="E52" s="16">
        <v>3000</v>
      </c>
      <c r="F52" s="173"/>
      <c r="G52" s="77"/>
      <c r="I52" s="78"/>
      <c r="J52" s="78"/>
      <c r="K52" s="78"/>
    </row>
    <row r="53" spans="1:11" s="298" customFormat="1" ht="22.5" customHeight="1">
      <c r="A53" s="445" t="s">
        <v>11</v>
      </c>
      <c r="B53" s="577" t="s">
        <v>61</v>
      </c>
      <c r="C53" s="578"/>
      <c r="D53" s="28">
        <v>0</v>
      </c>
      <c r="E53" s="28">
        <v>0</v>
      </c>
      <c r="F53" s="459"/>
      <c r="G53" s="294"/>
      <c r="H53" s="470"/>
      <c r="I53" s="296"/>
      <c r="J53" s="296"/>
      <c r="K53" s="296"/>
    </row>
    <row r="54" spans="1:11" s="325" customFormat="1" ht="57.75" customHeight="1">
      <c r="A54" s="445" t="s">
        <v>29</v>
      </c>
      <c r="B54" s="579" t="s">
        <v>553</v>
      </c>
      <c r="C54" s="580"/>
      <c r="D54" s="28">
        <v>0</v>
      </c>
      <c r="E54" s="28">
        <v>0</v>
      </c>
      <c r="F54" s="448"/>
      <c r="G54" s="471"/>
      <c r="H54" s="472"/>
      <c r="I54" s="473"/>
      <c r="J54" s="473"/>
      <c r="K54" s="473"/>
    </row>
    <row r="55" spans="1:11" s="298" customFormat="1" ht="24" customHeight="1">
      <c r="A55" s="445" t="s">
        <v>41</v>
      </c>
      <c r="B55" s="577" t="s">
        <v>93</v>
      </c>
      <c r="C55" s="578"/>
      <c r="D55" s="28">
        <v>0</v>
      </c>
      <c r="E55" s="28">
        <v>0</v>
      </c>
      <c r="F55" s="459"/>
      <c r="G55" s="294"/>
      <c r="H55" s="470"/>
      <c r="I55" s="296"/>
      <c r="J55" s="296"/>
      <c r="K55" s="296"/>
    </row>
    <row r="56" spans="1:11" s="298" customFormat="1" ht="18" customHeight="1">
      <c r="A56" s="445" t="s">
        <v>42</v>
      </c>
      <c r="B56" s="577" t="s">
        <v>54</v>
      </c>
      <c r="C56" s="578"/>
      <c r="D56" s="28">
        <v>0</v>
      </c>
      <c r="E56" s="28">
        <v>0</v>
      </c>
      <c r="F56" s="459"/>
      <c r="G56" s="294"/>
      <c r="H56" s="470"/>
      <c r="I56" s="296"/>
      <c r="J56" s="296"/>
      <c r="K56" s="296"/>
    </row>
    <row r="57" spans="1:11" s="298" customFormat="1" ht="21.75" customHeight="1">
      <c r="A57" s="445" t="s">
        <v>43</v>
      </c>
      <c r="B57" s="577" t="s">
        <v>50</v>
      </c>
      <c r="C57" s="578"/>
      <c r="D57" s="28">
        <f>D58</f>
        <v>0</v>
      </c>
      <c r="E57" s="28">
        <f>E58</f>
        <v>0</v>
      </c>
      <c r="F57" s="459"/>
      <c r="G57" s="294"/>
      <c r="H57" s="470"/>
      <c r="I57" s="296"/>
      <c r="J57" s="296"/>
      <c r="K57" s="296"/>
    </row>
    <row r="58" spans="1:11" s="68" customFormat="1" ht="25.5" customHeight="1">
      <c r="A58" s="33" t="s">
        <v>6</v>
      </c>
      <c r="B58" s="192"/>
      <c r="C58" s="107" t="s">
        <v>94</v>
      </c>
      <c r="D58" s="16">
        <v>0</v>
      </c>
      <c r="E58" s="16">
        <v>0</v>
      </c>
      <c r="F58" s="175"/>
      <c r="G58" s="5"/>
      <c r="H58" s="70"/>
      <c r="I58" s="69"/>
      <c r="J58" s="69"/>
      <c r="K58" s="69"/>
    </row>
    <row r="59" spans="1:11" s="55" customFormat="1" ht="35.25" customHeight="1">
      <c r="A59" s="60"/>
      <c r="B59" s="441" t="s">
        <v>507</v>
      </c>
      <c r="C59" s="347" t="s">
        <v>508</v>
      </c>
      <c r="D59" s="49">
        <v>0</v>
      </c>
      <c r="E59" s="49">
        <v>0</v>
      </c>
      <c r="F59" s="172"/>
      <c r="G59" s="54"/>
      <c r="H59" s="59"/>
      <c r="I59" s="58"/>
      <c r="J59" s="58"/>
      <c r="K59" s="58"/>
    </row>
    <row r="60" spans="1:6" ht="22.5" customHeight="1">
      <c r="A60" s="52" t="s">
        <v>27</v>
      </c>
      <c r="B60" s="568" t="s">
        <v>64</v>
      </c>
      <c r="C60" s="569"/>
      <c r="D60" s="13">
        <f>D61</f>
        <v>26000</v>
      </c>
      <c r="E60" s="219">
        <f>E61</f>
        <v>26000</v>
      </c>
      <c r="F60" s="219"/>
    </row>
    <row r="61" spans="1:11" s="298" customFormat="1" ht="34.5" customHeight="1">
      <c r="A61" s="445" t="s">
        <v>4</v>
      </c>
      <c r="B61" s="570" t="s">
        <v>49</v>
      </c>
      <c r="C61" s="571"/>
      <c r="D61" s="28">
        <v>26000</v>
      </c>
      <c r="E61" s="28">
        <f>SUM(E62)</f>
        <v>26000</v>
      </c>
      <c r="F61" s="459"/>
      <c r="G61" s="465"/>
      <c r="K61" s="466"/>
    </row>
    <row r="62" spans="1:11" s="298" customFormat="1" ht="35.25" customHeight="1">
      <c r="A62" s="14"/>
      <c r="B62" s="310" t="s">
        <v>261</v>
      </c>
      <c r="C62" s="309" t="s">
        <v>262</v>
      </c>
      <c r="D62" s="16"/>
      <c r="E62" s="16">
        <v>26000</v>
      </c>
      <c r="F62" s="293"/>
      <c r="G62" s="294"/>
      <c r="H62" s="295"/>
      <c r="I62" s="296"/>
      <c r="J62" s="297"/>
      <c r="K62" s="296"/>
    </row>
    <row r="63" spans="1:6" ht="22.5" customHeight="1">
      <c r="A63" s="110" t="s">
        <v>28</v>
      </c>
      <c r="B63" s="526" t="s">
        <v>73</v>
      </c>
      <c r="C63" s="526"/>
      <c r="D63" s="219">
        <f>D64+D70+D72</f>
        <v>288130</v>
      </c>
      <c r="E63" s="444">
        <f>E64+E70+E72</f>
        <v>288130</v>
      </c>
      <c r="F63" s="219"/>
    </row>
    <row r="64" spans="1:7" s="298" customFormat="1" ht="21.75" customHeight="1">
      <c r="A64" s="445" t="s">
        <v>4</v>
      </c>
      <c r="B64" s="577" t="s">
        <v>47</v>
      </c>
      <c r="C64" s="578"/>
      <c r="D64" s="28">
        <v>264100</v>
      </c>
      <c r="E64" s="28">
        <f>SUM(E65:E69)</f>
        <v>264100</v>
      </c>
      <c r="F64" s="459"/>
      <c r="G64" s="294"/>
    </row>
    <row r="65" spans="1:11" s="68" customFormat="1" ht="21.75" customHeight="1">
      <c r="A65" s="33"/>
      <c r="B65" s="48">
        <v>4010</v>
      </c>
      <c r="C65" s="109" t="s">
        <v>232</v>
      </c>
      <c r="D65" s="16"/>
      <c r="E65" s="16">
        <v>209000</v>
      </c>
      <c r="F65" s="175"/>
      <c r="G65" s="4"/>
      <c r="K65" s="92"/>
    </row>
    <row r="66" spans="1:11" s="68" customFormat="1" ht="21.75" customHeight="1">
      <c r="A66" s="33"/>
      <c r="B66" s="48">
        <v>4040</v>
      </c>
      <c r="C66" s="109" t="s">
        <v>233</v>
      </c>
      <c r="D66" s="16"/>
      <c r="E66" s="16">
        <v>15600</v>
      </c>
      <c r="F66" s="175"/>
      <c r="G66" s="4"/>
      <c r="K66" s="92"/>
    </row>
    <row r="67" spans="1:11" s="68" customFormat="1" ht="21.75" customHeight="1">
      <c r="A67" s="33"/>
      <c r="B67" s="48">
        <v>4170</v>
      </c>
      <c r="C67" s="107" t="s">
        <v>234</v>
      </c>
      <c r="D67" s="16"/>
      <c r="E67" s="16"/>
      <c r="F67" s="175"/>
      <c r="G67" s="4"/>
      <c r="K67" s="92"/>
    </row>
    <row r="68" spans="1:11" s="68" customFormat="1" ht="21.75" customHeight="1">
      <c r="A68" s="33"/>
      <c r="B68" s="48">
        <v>4110</v>
      </c>
      <c r="C68" s="29" t="s">
        <v>290</v>
      </c>
      <c r="D68" s="16"/>
      <c r="E68" s="16">
        <v>34100</v>
      </c>
      <c r="F68" s="175"/>
      <c r="G68" s="4"/>
      <c r="K68" s="92"/>
    </row>
    <row r="69" spans="1:11" s="68" customFormat="1" ht="21.75" customHeight="1">
      <c r="A69" s="33"/>
      <c r="B69" s="48">
        <v>4120</v>
      </c>
      <c r="C69" s="29" t="s">
        <v>236</v>
      </c>
      <c r="D69" s="16"/>
      <c r="E69" s="16">
        <v>5400</v>
      </c>
      <c r="F69" s="175"/>
      <c r="G69" s="4"/>
      <c r="K69" s="92"/>
    </row>
    <row r="70" spans="1:11" s="298" customFormat="1" ht="24.75" customHeight="1">
      <c r="A70" s="445" t="s">
        <v>11</v>
      </c>
      <c r="B70" s="570" t="s">
        <v>48</v>
      </c>
      <c r="C70" s="571"/>
      <c r="D70" s="28">
        <v>350</v>
      </c>
      <c r="E70" s="28">
        <f>SUM(E71)</f>
        <v>350</v>
      </c>
      <c r="F70" s="459"/>
      <c r="G70" s="465"/>
      <c r="K70" s="466"/>
    </row>
    <row r="71" spans="1:11" s="68" customFormat="1" ht="27" customHeight="1">
      <c r="A71" s="33"/>
      <c r="B71" s="254">
        <v>3020</v>
      </c>
      <c r="C71" s="347" t="s">
        <v>383</v>
      </c>
      <c r="D71" s="16"/>
      <c r="E71" s="16">
        <v>350</v>
      </c>
      <c r="F71" s="175"/>
      <c r="G71" s="4"/>
      <c r="K71" s="92"/>
    </row>
    <row r="72" spans="1:11" s="298" customFormat="1" ht="33" customHeight="1">
      <c r="A72" s="445" t="s">
        <v>29</v>
      </c>
      <c r="B72" s="570" t="s">
        <v>49</v>
      </c>
      <c r="C72" s="571"/>
      <c r="D72" s="28">
        <v>23680</v>
      </c>
      <c r="E72" s="28">
        <f>SUM(E73:E81)</f>
        <v>23680</v>
      </c>
      <c r="F72" s="459"/>
      <c r="G72" s="465"/>
      <c r="K72" s="466"/>
    </row>
    <row r="73" spans="1:11" s="76" customFormat="1" ht="24" customHeight="1">
      <c r="A73" s="74"/>
      <c r="B73" s="169">
        <v>4210</v>
      </c>
      <c r="C73" s="378" t="s">
        <v>240</v>
      </c>
      <c r="D73" s="16"/>
      <c r="E73" s="16">
        <v>1600</v>
      </c>
      <c r="F73" s="173"/>
      <c r="G73" s="77"/>
      <c r="I73" s="78"/>
      <c r="J73" s="78"/>
      <c r="K73" s="78"/>
    </row>
    <row r="74" spans="1:11" s="76" customFormat="1" ht="33" customHeight="1">
      <c r="A74" s="74"/>
      <c r="B74" s="169">
        <v>4240</v>
      </c>
      <c r="C74" s="378" t="s">
        <v>509</v>
      </c>
      <c r="D74" s="16"/>
      <c r="E74" s="16">
        <v>1000</v>
      </c>
      <c r="F74" s="173"/>
      <c r="G74" s="77"/>
      <c r="I74" s="78"/>
      <c r="J74" s="78"/>
      <c r="K74" s="78"/>
    </row>
    <row r="75" spans="1:11" s="76" customFormat="1" ht="21.75" customHeight="1">
      <c r="A75" s="74"/>
      <c r="B75" s="169">
        <v>4260</v>
      </c>
      <c r="C75" s="378" t="s">
        <v>244</v>
      </c>
      <c r="D75" s="16"/>
      <c r="E75" s="16">
        <v>4500</v>
      </c>
      <c r="F75" s="173"/>
      <c r="G75" s="77"/>
      <c r="I75" s="78"/>
      <c r="J75" s="78"/>
      <c r="K75" s="78"/>
    </row>
    <row r="76" spans="1:11" s="76" customFormat="1" ht="21.75" customHeight="1">
      <c r="A76" s="74"/>
      <c r="B76" s="169">
        <v>4280</v>
      </c>
      <c r="C76" s="377" t="s">
        <v>248</v>
      </c>
      <c r="D76" s="16"/>
      <c r="E76" s="16">
        <v>200</v>
      </c>
      <c r="F76" s="173"/>
      <c r="G76" s="77"/>
      <c r="I76" s="78"/>
      <c r="J76" s="78"/>
      <c r="K76" s="78"/>
    </row>
    <row r="77" spans="1:11" s="76" customFormat="1" ht="21.75" customHeight="1">
      <c r="A77" s="74"/>
      <c r="B77" s="169">
        <v>4300</v>
      </c>
      <c r="C77" s="378" t="s">
        <v>250</v>
      </c>
      <c r="D77" s="16"/>
      <c r="E77" s="16">
        <v>1400</v>
      </c>
      <c r="F77" s="173"/>
      <c r="G77" s="77"/>
      <c r="I77" s="78"/>
      <c r="J77" s="78"/>
      <c r="K77" s="78"/>
    </row>
    <row r="78" spans="1:11" s="76" customFormat="1" ht="21.75" customHeight="1">
      <c r="A78" s="74"/>
      <c r="B78" s="169">
        <v>4350</v>
      </c>
      <c r="C78" s="377" t="s">
        <v>252</v>
      </c>
      <c r="D78" s="16"/>
      <c r="E78" s="16">
        <v>800</v>
      </c>
      <c r="F78" s="173"/>
      <c r="G78" s="77"/>
      <c r="I78" s="78"/>
      <c r="J78" s="78"/>
      <c r="K78" s="78"/>
    </row>
    <row r="79" spans="1:11" s="276" customFormat="1" ht="47.25" customHeight="1">
      <c r="A79" s="48"/>
      <c r="B79" s="169">
        <v>4370</v>
      </c>
      <c r="C79" s="382" t="s">
        <v>510</v>
      </c>
      <c r="D79" s="16"/>
      <c r="E79" s="16">
        <v>200</v>
      </c>
      <c r="F79" s="283"/>
      <c r="G79" s="277"/>
      <c r="I79" s="278"/>
      <c r="J79" s="278"/>
      <c r="K79" s="278"/>
    </row>
    <row r="80" spans="1:11" s="76" customFormat="1" ht="21.75" customHeight="1">
      <c r="A80" s="74"/>
      <c r="B80" s="169">
        <v>4430</v>
      </c>
      <c r="C80" s="377" t="s">
        <v>260</v>
      </c>
      <c r="D80" s="16"/>
      <c r="E80" s="16">
        <v>300</v>
      </c>
      <c r="F80" s="173"/>
      <c r="G80" s="77"/>
      <c r="I80" s="78"/>
      <c r="J80" s="78"/>
      <c r="K80" s="78"/>
    </row>
    <row r="81" spans="1:11" s="280" customFormat="1" ht="29.25" customHeight="1">
      <c r="A81" s="279"/>
      <c r="B81" s="169">
        <v>4440</v>
      </c>
      <c r="C81" s="378" t="s">
        <v>262</v>
      </c>
      <c r="D81" s="16"/>
      <c r="E81" s="16">
        <v>13680</v>
      </c>
      <c r="F81" s="284"/>
      <c r="G81" s="281"/>
      <c r="I81" s="282"/>
      <c r="J81" s="282"/>
      <c r="K81" s="282"/>
    </row>
    <row r="82" spans="1:6" ht="22.5" customHeight="1">
      <c r="A82" s="110" t="s">
        <v>30</v>
      </c>
      <c r="B82" s="526" t="s">
        <v>584</v>
      </c>
      <c r="C82" s="526"/>
      <c r="D82" s="480">
        <f>D83+D89+D90</f>
        <v>102582</v>
      </c>
      <c r="E82" s="480">
        <f>E83+E89+E90</f>
        <v>102582</v>
      </c>
      <c r="F82" s="480"/>
    </row>
    <row r="83" spans="1:7" s="298" customFormat="1" ht="21.75" customHeight="1">
      <c r="A83" s="479" t="s">
        <v>4</v>
      </c>
      <c r="B83" s="577" t="s">
        <v>47</v>
      </c>
      <c r="C83" s="578"/>
      <c r="D83" s="28">
        <v>98032</v>
      </c>
      <c r="E83" s="28">
        <f>SUM(E84:E88)</f>
        <v>98032</v>
      </c>
      <c r="F83" s="459"/>
      <c r="G83" s="294"/>
    </row>
    <row r="84" spans="1:11" s="68" customFormat="1" ht="21.75" customHeight="1">
      <c r="A84" s="33"/>
      <c r="B84" s="48">
        <v>4010</v>
      </c>
      <c r="C84" s="109" t="s">
        <v>232</v>
      </c>
      <c r="D84" s="16"/>
      <c r="E84" s="16">
        <v>83632</v>
      </c>
      <c r="F84" s="175"/>
      <c r="G84" s="4"/>
      <c r="K84" s="92"/>
    </row>
    <row r="85" spans="1:11" s="68" customFormat="1" ht="21.75" customHeight="1">
      <c r="A85" s="33"/>
      <c r="B85" s="48">
        <v>4040</v>
      </c>
      <c r="C85" s="109" t="s">
        <v>233</v>
      </c>
      <c r="D85" s="16"/>
      <c r="E85" s="16"/>
      <c r="F85" s="175"/>
      <c r="G85" s="4"/>
      <c r="K85" s="92"/>
    </row>
    <row r="86" spans="1:11" s="68" customFormat="1" ht="21.75" customHeight="1">
      <c r="A86" s="33"/>
      <c r="B86" s="48">
        <v>4170</v>
      </c>
      <c r="C86" s="107" t="s">
        <v>234</v>
      </c>
      <c r="D86" s="16"/>
      <c r="E86" s="16"/>
      <c r="F86" s="175"/>
      <c r="G86" s="4"/>
      <c r="K86" s="92"/>
    </row>
    <row r="87" spans="1:11" s="68" customFormat="1" ht="21.75" customHeight="1">
      <c r="A87" s="33"/>
      <c r="B87" s="48">
        <v>4110</v>
      </c>
      <c r="C87" s="29" t="s">
        <v>290</v>
      </c>
      <c r="D87" s="16"/>
      <c r="E87" s="16">
        <v>12300</v>
      </c>
      <c r="F87" s="175"/>
      <c r="G87" s="4"/>
      <c r="K87" s="92"/>
    </row>
    <row r="88" spans="1:11" s="68" customFormat="1" ht="21.75" customHeight="1">
      <c r="A88" s="33"/>
      <c r="B88" s="48">
        <v>4120</v>
      </c>
      <c r="C88" s="29" t="s">
        <v>236</v>
      </c>
      <c r="D88" s="16"/>
      <c r="E88" s="16">
        <v>2100</v>
      </c>
      <c r="F88" s="175"/>
      <c r="G88" s="4"/>
      <c r="K88" s="92"/>
    </row>
    <row r="89" spans="1:11" s="298" customFormat="1" ht="30" customHeight="1">
      <c r="A89" s="479" t="s">
        <v>11</v>
      </c>
      <c r="B89" s="570" t="s">
        <v>48</v>
      </c>
      <c r="C89" s="571"/>
      <c r="D89" s="28">
        <v>0</v>
      </c>
      <c r="E89" s="28">
        <v>0</v>
      </c>
      <c r="F89" s="459"/>
      <c r="G89" s="465"/>
      <c r="K89" s="466"/>
    </row>
    <row r="90" spans="1:11" s="298" customFormat="1" ht="37.5" customHeight="1">
      <c r="A90" s="479" t="s">
        <v>29</v>
      </c>
      <c r="B90" s="570" t="s">
        <v>49</v>
      </c>
      <c r="C90" s="571"/>
      <c r="D90" s="28">
        <v>4550</v>
      </c>
      <c r="E90" s="28">
        <f>SUM(E91:E99)</f>
        <v>4550</v>
      </c>
      <c r="F90" s="459"/>
      <c r="G90" s="465"/>
      <c r="K90" s="466"/>
    </row>
    <row r="91" spans="1:11" s="76" customFormat="1" ht="24" customHeight="1">
      <c r="A91" s="74"/>
      <c r="B91" s="169">
        <v>4210</v>
      </c>
      <c r="C91" s="378" t="s">
        <v>240</v>
      </c>
      <c r="D91" s="16"/>
      <c r="E91" s="16">
        <v>500</v>
      </c>
      <c r="F91" s="173"/>
      <c r="G91" s="77"/>
      <c r="I91" s="78"/>
      <c r="J91" s="78"/>
      <c r="K91" s="78"/>
    </row>
    <row r="92" spans="1:11" s="76" customFormat="1" ht="33" customHeight="1">
      <c r="A92" s="74"/>
      <c r="B92" s="169">
        <v>4240</v>
      </c>
      <c r="C92" s="378" t="s">
        <v>509</v>
      </c>
      <c r="D92" s="16"/>
      <c r="E92" s="16">
        <v>1000</v>
      </c>
      <c r="F92" s="173"/>
      <c r="G92" s="77"/>
      <c r="I92" s="78"/>
      <c r="J92" s="78"/>
      <c r="K92" s="78"/>
    </row>
    <row r="93" spans="1:11" s="76" customFormat="1" ht="23.25" customHeight="1">
      <c r="A93" s="74"/>
      <c r="B93" s="169">
        <v>4260</v>
      </c>
      <c r="C93" s="378" t="s">
        <v>244</v>
      </c>
      <c r="D93" s="16"/>
      <c r="E93" s="16">
        <v>2550</v>
      </c>
      <c r="F93" s="173"/>
      <c r="G93" s="77"/>
      <c r="I93" s="78"/>
      <c r="J93" s="78"/>
      <c r="K93" s="78"/>
    </row>
    <row r="94" spans="1:11" s="76" customFormat="1" ht="23.25" customHeight="1">
      <c r="A94" s="74"/>
      <c r="B94" s="169">
        <v>4280</v>
      </c>
      <c r="C94" s="377" t="s">
        <v>248</v>
      </c>
      <c r="D94" s="16"/>
      <c r="E94" s="16"/>
      <c r="F94" s="173"/>
      <c r="G94" s="77"/>
      <c r="I94" s="78"/>
      <c r="J94" s="78"/>
      <c r="K94" s="78"/>
    </row>
    <row r="95" spans="1:11" s="76" customFormat="1" ht="23.25" customHeight="1">
      <c r="A95" s="74"/>
      <c r="B95" s="169">
        <v>4300</v>
      </c>
      <c r="C95" s="378" t="s">
        <v>250</v>
      </c>
      <c r="D95" s="16"/>
      <c r="E95" s="16">
        <v>500</v>
      </c>
      <c r="F95" s="173"/>
      <c r="G95" s="77"/>
      <c r="I95" s="78"/>
      <c r="J95" s="78"/>
      <c r="K95" s="78"/>
    </row>
    <row r="96" spans="1:11" s="76" customFormat="1" ht="23.25" customHeight="1">
      <c r="A96" s="74"/>
      <c r="B96" s="169">
        <v>4350</v>
      </c>
      <c r="C96" s="377" t="s">
        <v>252</v>
      </c>
      <c r="D96" s="16"/>
      <c r="E96" s="16"/>
      <c r="F96" s="173"/>
      <c r="G96" s="77"/>
      <c r="I96" s="78"/>
      <c r="J96" s="78"/>
      <c r="K96" s="78"/>
    </row>
    <row r="97" spans="1:11" s="276" customFormat="1" ht="53.25" customHeight="1">
      <c r="A97" s="48"/>
      <c r="B97" s="169">
        <v>4370</v>
      </c>
      <c r="C97" s="382" t="s">
        <v>591</v>
      </c>
      <c r="D97" s="16"/>
      <c r="E97" s="16"/>
      <c r="F97" s="283"/>
      <c r="G97" s="277"/>
      <c r="I97" s="278"/>
      <c r="J97" s="278"/>
      <c r="K97" s="278"/>
    </row>
    <row r="98" spans="1:11" s="76" customFormat="1" ht="25.5" customHeight="1">
      <c r="A98" s="74"/>
      <c r="B98" s="169">
        <v>4430</v>
      </c>
      <c r="C98" s="377" t="s">
        <v>260</v>
      </c>
      <c r="D98" s="16"/>
      <c r="E98" s="16"/>
      <c r="F98" s="173"/>
      <c r="G98" s="77"/>
      <c r="I98" s="78"/>
      <c r="J98" s="78"/>
      <c r="K98" s="78"/>
    </row>
    <row r="99" spans="1:11" s="280" customFormat="1" ht="33.75" customHeight="1">
      <c r="A99" s="279"/>
      <c r="B99" s="169">
        <v>4440</v>
      </c>
      <c r="C99" s="378" t="s">
        <v>262</v>
      </c>
      <c r="D99" s="16"/>
      <c r="E99" s="16"/>
      <c r="F99" s="284"/>
      <c r="G99" s="281"/>
      <c r="I99" s="282"/>
      <c r="J99" s="282"/>
      <c r="K99" s="282"/>
    </row>
    <row r="100" spans="1:6" ht="29.25" customHeight="1">
      <c r="A100" s="573" t="s">
        <v>39</v>
      </c>
      <c r="B100" s="574"/>
      <c r="C100" s="575"/>
      <c r="D100" s="40">
        <f>D8+D31+D60+D63+D82</f>
        <v>4700000</v>
      </c>
      <c r="E100" s="483">
        <f>E8+E31+E60+E63+E82</f>
        <v>4700000</v>
      </c>
      <c r="F100" s="40"/>
    </row>
    <row r="101" ht="21.75" customHeight="1"/>
    <row r="102" ht="22.5" customHeight="1"/>
    <row r="103" spans="1:6" ht="25.5" customHeight="1">
      <c r="A103" s="522" t="s">
        <v>104</v>
      </c>
      <c r="B103" s="522"/>
      <c r="C103" s="522"/>
      <c r="D103" s="522"/>
      <c r="E103" s="522"/>
      <c r="F103" s="522"/>
    </row>
    <row r="105" spans="1:6" ht="69.75" customHeight="1">
      <c r="A105" s="218" t="s">
        <v>0</v>
      </c>
      <c r="B105" s="212" t="s">
        <v>13</v>
      </c>
      <c r="C105" s="212" t="s">
        <v>38</v>
      </c>
      <c r="D105" s="159" t="s">
        <v>540</v>
      </c>
      <c r="E105" s="446" t="s">
        <v>544</v>
      </c>
      <c r="F105" s="259" t="s">
        <v>275</v>
      </c>
    </row>
    <row r="106" spans="1:6" s="87" customFormat="1" ht="27.75" customHeight="1">
      <c r="A106" s="110" t="s">
        <v>3</v>
      </c>
      <c r="B106" s="526" t="s">
        <v>578</v>
      </c>
      <c r="C106" s="526"/>
      <c r="D106" s="21">
        <f>D107</f>
        <v>1300</v>
      </c>
      <c r="E106" s="21">
        <f>E107</f>
        <v>1300</v>
      </c>
      <c r="F106" s="201"/>
    </row>
    <row r="107" spans="1:6" ht="29.25" customHeight="1">
      <c r="A107" s="14"/>
      <c r="B107" s="32" t="s">
        <v>23</v>
      </c>
      <c r="C107" s="45" t="s">
        <v>24</v>
      </c>
      <c r="D107" s="46">
        <v>1300</v>
      </c>
      <c r="E107" s="46">
        <v>1300</v>
      </c>
      <c r="F107" s="171"/>
    </row>
    <row r="108" spans="1:6" s="87" customFormat="1" ht="27.75" customHeight="1">
      <c r="A108" s="110" t="s">
        <v>20</v>
      </c>
      <c r="B108" s="526" t="s">
        <v>71</v>
      </c>
      <c r="C108" s="526"/>
      <c r="D108" s="21">
        <f>SUM(D109:D112)</f>
        <v>22130</v>
      </c>
      <c r="E108" s="21">
        <f>SUM(E109:E112)</f>
        <v>22130</v>
      </c>
      <c r="F108" s="201"/>
    </row>
    <row r="109" spans="1:6" ht="30" customHeight="1">
      <c r="A109" s="33"/>
      <c r="B109" s="32" t="s">
        <v>25</v>
      </c>
      <c r="C109" s="29" t="s">
        <v>26</v>
      </c>
      <c r="D109" s="16">
        <v>130</v>
      </c>
      <c r="E109" s="16">
        <v>130</v>
      </c>
      <c r="F109" s="171"/>
    </row>
    <row r="110" spans="1:6" ht="96.75" customHeight="1">
      <c r="A110" s="33"/>
      <c r="B110" s="32" t="s">
        <v>15</v>
      </c>
      <c r="C110" s="30" t="s">
        <v>46</v>
      </c>
      <c r="D110" s="16">
        <v>20000</v>
      </c>
      <c r="E110" s="16">
        <v>20000</v>
      </c>
      <c r="F110" s="170"/>
    </row>
    <row r="111" spans="1:6" ht="27" customHeight="1">
      <c r="A111" s="33"/>
      <c r="B111" s="32" t="s">
        <v>23</v>
      </c>
      <c r="C111" s="29" t="s">
        <v>24</v>
      </c>
      <c r="D111" s="16">
        <v>0</v>
      </c>
      <c r="E111" s="16">
        <v>0</v>
      </c>
      <c r="F111" s="170"/>
    </row>
    <row r="112" spans="1:6" ht="27.75" customHeight="1">
      <c r="A112" s="33"/>
      <c r="B112" s="32" t="s">
        <v>18</v>
      </c>
      <c r="C112" s="29" t="s">
        <v>19</v>
      </c>
      <c r="D112" s="16">
        <v>2000</v>
      </c>
      <c r="E112" s="16">
        <v>2000</v>
      </c>
      <c r="F112" s="170"/>
    </row>
    <row r="113" spans="1:6" ht="27.75" customHeight="1">
      <c r="A113" s="572" t="s">
        <v>12</v>
      </c>
      <c r="B113" s="572"/>
      <c r="C113" s="572"/>
      <c r="D113" s="27">
        <f>D106+D108</f>
        <v>23430</v>
      </c>
      <c r="E113" s="27">
        <f>E106+E108</f>
        <v>23430</v>
      </c>
      <c r="F113" s="286"/>
    </row>
    <row r="114" ht="17.25" customHeight="1"/>
    <row r="115" spans="1:8" s="6" customFormat="1" ht="37.5" customHeight="1">
      <c r="A115" s="512" t="s">
        <v>561</v>
      </c>
      <c r="B115" s="512"/>
      <c r="C115" s="512"/>
      <c r="D115" s="512"/>
      <c r="E115" s="512"/>
      <c r="F115" s="512"/>
      <c r="G115" s="287"/>
      <c r="H115" s="287"/>
    </row>
    <row r="116" spans="1:5" s="6" customFormat="1" ht="9.75" customHeight="1">
      <c r="A116" s="176"/>
      <c r="B116" s="177"/>
      <c r="C116" s="178"/>
      <c r="D116" s="179"/>
      <c r="E116" s="179"/>
    </row>
    <row r="117" spans="1:5" s="6" customFormat="1" ht="13.5" customHeight="1">
      <c r="A117" s="513" t="s">
        <v>588</v>
      </c>
      <c r="B117" s="513"/>
      <c r="C117" s="513"/>
      <c r="D117" s="179"/>
      <c r="E117" s="179"/>
    </row>
    <row r="118" spans="1:5" s="6" customFormat="1" ht="12.75" customHeight="1">
      <c r="A118" s="176"/>
      <c r="B118" s="181" t="s">
        <v>279</v>
      </c>
      <c r="C118" s="181"/>
      <c r="D118" s="180"/>
      <c r="E118" s="180"/>
    </row>
  </sheetData>
  <sheetProtection/>
  <mergeCells count="34">
    <mergeCell ref="B106:C106"/>
    <mergeCell ref="B82:C82"/>
    <mergeCell ref="B83:C83"/>
    <mergeCell ref="B89:C89"/>
    <mergeCell ref="B90:C90"/>
    <mergeCell ref="B64:C64"/>
    <mergeCell ref="B70:C70"/>
    <mergeCell ref="B72:C72"/>
    <mergeCell ref="B53:C53"/>
    <mergeCell ref="B54:C54"/>
    <mergeCell ref="B55:C55"/>
    <mergeCell ref="B56:C56"/>
    <mergeCell ref="B57:C57"/>
    <mergeCell ref="B61:C61"/>
    <mergeCell ref="A5:F5"/>
    <mergeCell ref="A1:F1"/>
    <mergeCell ref="B31:C31"/>
    <mergeCell ref="A103:F103"/>
    <mergeCell ref="A2:F2"/>
    <mergeCell ref="A3:F3"/>
    <mergeCell ref="B9:C9"/>
    <mergeCell ref="B15:C15"/>
    <mergeCell ref="B17:C17"/>
    <mergeCell ref="B32:C32"/>
    <mergeCell ref="A117:C117"/>
    <mergeCell ref="A115:F115"/>
    <mergeCell ref="B63:C63"/>
    <mergeCell ref="B8:C8"/>
    <mergeCell ref="A113:C113"/>
    <mergeCell ref="B108:C108"/>
    <mergeCell ref="B60:C60"/>
    <mergeCell ref="A100:C100"/>
    <mergeCell ref="B38:C38"/>
    <mergeCell ref="B40:C40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52"/>
  <sheetViews>
    <sheetView zoomScalePageLayoutView="0" workbookViewId="0" topLeftCell="A31">
      <selection activeCell="E63" sqref="E63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16"/>
      <c r="H1" s="416"/>
      <c r="I1" s="416"/>
      <c r="J1" s="416"/>
    </row>
    <row r="2" spans="1:10" s="421" customFormat="1" ht="21.75" customHeight="1">
      <c r="A2" s="496" t="s">
        <v>511</v>
      </c>
      <c r="B2" s="496"/>
      <c r="C2" s="496"/>
      <c r="D2" s="496"/>
      <c r="E2" s="496"/>
      <c r="F2" s="496"/>
      <c r="G2" s="416"/>
      <c r="H2" s="416"/>
      <c r="I2" s="416"/>
      <c r="J2" s="416"/>
    </row>
    <row r="3" spans="1:10" s="421" customFormat="1" ht="21.75" customHeight="1">
      <c r="A3" s="497" t="s">
        <v>470</v>
      </c>
      <c r="B3" s="497"/>
      <c r="C3" s="497"/>
      <c r="D3" s="497"/>
      <c r="E3" s="497"/>
      <c r="F3" s="497"/>
      <c r="G3" s="424"/>
      <c r="H3" s="424"/>
      <c r="I3" s="424"/>
      <c r="J3" s="424"/>
    </row>
    <row r="4" spans="1:10" s="421" customFormat="1" ht="14.25" customHeight="1">
      <c r="A4" s="423"/>
      <c r="B4" s="423"/>
      <c r="C4" s="423"/>
      <c r="D4" s="423"/>
      <c r="E4" s="423"/>
      <c r="F4" s="423"/>
      <c r="G4" s="424"/>
      <c r="H4" s="424"/>
      <c r="I4" s="424"/>
      <c r="J4" s="42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76.5" customHeight="1">
      <c r="A7" s="218" t="s">
        <v>0</v>
      </c>
      <c r="B7" s="217" t="s">
        <v>230</v>
      </c>
      <c r="C7" s="215" t="s">
        <v>1</v>
      </c>
      <c r="D7" s="159" t="s">
        <v>540</v>
      </c>
      <c r="E7" s="446" t="s">
        <v>544</v>
      </c>
      <c r="F7" s="259" t="s">
        <v>275</v>
      </c>
      <c r="G7" s="7"/>
    </row>
    <row r="8" spans="1:6" ht="22.5" customHeight="1">
      <c r="A8" s="110" t="s">
        <v>3</v>
      </c>
      <c r="B8" s="526" t="s">
        <v>65</v>
      </c>
      <c r="C8" s="526"/>
      <c r="D8" s="219">
        <f>D9+D15+D17</f>
        <v>4246240</v>
      </c>
      <c r="E8" s="444">
        <f>E9+E15+E17</f>
        <v>4246240</v>
      </c>
      <c r="F8" s="219"/>
    </row>
    <row r="9" spans="1:7" s="298" customFormat="1" ht="21.75" customHeight="1">
      <c r="A9" s="445" t="s">
        <v>4</v>
      </c>
      <c r="B9" s="577" t="s">
        <v>542</v>
      </c>
      <c r="C9" s="578"/>
      <c r="D9" s="28">
        <v>3630780</v>
      </c>
      <c r="E9" s="28">
        <f>SUM(E10:E14)</f>
        <v>3630780</v>
      </c>
      <c r="F9" s="459"/>
      <c r="G9" s="294"/>
    </row>
    <row r="10" spans="1:11" s="68" customFormat="1" ht="21.75" customHeight="1">
      <c r="A10" s="33"/>
      <c r="B10" s="48">
        <v>4010</v>
      </c>
      <c r="C10" s="109" t="s">
        <v>232</v>
      </c>
      <c r="D10" s="16"/>
      <c r="E10" s="16">
        <v>2856360</v>
      </c>
      <c r="F10" s="175"/>
      <c r="G10" s="4"/>
      <c r="K10" s="92"/>
    </row>
    <row r="11" spans="1:11" s="68" customFormat="1" ht="21.75" customHeight="1">
      <c r="A11" s="33"/>
      <c r="B11" s="48">
        <v>4040</v>
      </c>
      <c r="C11" s="109" t="s">
        <v>233</v>
      </c>
      <c r="D11" s="16"/>
      <c r="E11" s="16">
        <v>230880</v>
      </c>
      <c r="F11" s="175"/>
      <c r="G11" s="4"/>
      <c r="K11" s="92"/>
    </row>
    <row r="12" spans="1:11" s="68" customFormat="1" ht="21.75" customHeight="1">
      <c r="A12" s="33"/>
      <c r="B12" s="48">
        <v>4170</v>
      </c>
      <c r="C12" s="107" t="s">
        <v>234</v>
      </c>
      <c r="D12" s="16"/>
      <c r="E12" s="16"/>
      <c r="F12" s="175"/>
      <c r="G12" s="4"/>
      <c r="K12" s="92"/>
    </row>
    <row r="13" spans="1:11" s="68" customFormat="1" ht="21.75" customHeight="1">
      <c r="A13" s="33"/>
      <c r="B13" s="48">
        <v>4110</v>
      </c>
      <c r="C13" s="29" t="s">
        <v>290</v>
      </c>
      <c r="D13" s="16"/>
      <c r="E13" s="16">
        <v>468050</v>
      </c>
      <c r="F13" s="175"/>
      <c r="G13" s="4"/>
      <c r="K13" s="92"/>
    </row>
    <row r="14" spans="1:11" s="68" customFormat="1" ht="21.75" customHeight="1">
      <c r="A14" s="33"/>
      <c r="B14" s="48">
        <v>4120</v>
      </c>
      <c r="C14" s="29" t="s">
        <v>236</v>
      </c>
      <c r="D14" s="16"/>
      <c r="E14" s="16">
        <v>75490</v>
      </c>
      <c r="F14" s="175"/>
      <c r="G14" s="4"/>
      <c r="K14" s="92"/>
    </row>
    <row r="15" spans="1:11" s="68" customFormat="1" ht="19.5" customHeight="1">
      <c r="A15" s="445" t="s">
        <v>9</v>
      </c>
      <c r="B15" s="570" t="s">
        <v>48</v>
      </c>
      <c r="C15" s="571"/>
      <c r="D15" s="28">
        <v>6000</v>
      </c>
      <c r="E15" s="28">
        <f>E16</f>
        <v>6000</v>
      </c>
      <c r="F15" s="459"/>
      <c r="G15" s="4"/>
      <c r="K15" s="92"/>
    </row>
    <row r="16" spans="1:11" s="68" customFormat="1" ht="26.25" customHeight="1">
      <c r="A16" s="490"/>
      <c r="B16" s="254">
        <v>3020</v>
      </c>
      <c r="C16" s="354" t="s">
        <v>383</v>
      </c>
      <c r="D16" s="396"/>
      <c r="E16" s="396">
        <v>6000</v>
      </c>
      <c r="F16" s="184"/>
      <c r="G16" s="4"/>
      <c r="K16" s="92"/>
    </row>
    <row r="17" spans="1:11" s="68" customFormat="1" ht="29.25" customHeight="1">
      <c r="A17" s="445" t="s">
        <v>10</v>
      </c>
      <c r="B17" s="570" t="s">
        <v>49</v>
      </c>
      <c r="C17" s="571"/>
      <c r="D17" s="28">
        <v>609460</v>
      </c>
      <c r="E17" s="28">
        <f>SUM(E18:E29)</f>
        <v>609460</v>
      </c>
      <c r="F17" s="459"/>
      <c r="G17" s="4"/>
      <c r="K17" s="92"/>
    </row>
    <row r="18" spans="1:11" s="76" customFormat="1" ht="24.75" customHeight="1">
      <c r="A18" s="74"/>
      <c r="B18" s="169">
        <v>4210</v>
      </c>
      <c r="C18" s="214" t="s">
        <v>240</v>
      </c>
      <c r="D18" s="16"/>
      <c r="E18" s="16">
        <v>106000</v>
      </c>
      <c r="F18" s="173"/>
      <c r="G18" s="77"/>
      <c r="I18" s="78"/>
      <c r="J18" s="78"/>
      <c r="K18" s="78"/>
    </row>
    <row r="19" spans="1:11" s="76" customFormat="1" ht="33" customHeight="1">
      <c r="A19" s="74"/>
      <c r="B19" s="169">
        <v>4240</v>
      </c>
      <c r="C19" s="378" t="s">
        <v>509</v>
      </c>
      <c r="D19" s="16"/>
      <c r="E19" s="16">
        <v>25000</v>
      </c>
      <c r="F19" s="173"/>
      <c r="G19" s="77"/>
      <c r="I19" s="78"/>
      <c r="J19" s="78"/>
      <c r="K19" s="78"/>
    </row>
    <row r="20" spans="1:11" s="76" customFormat="1" ht="24" customHeight="1">
      <c r="A20" s="74"/>
      <c r="B20" s="169">
        <v>4260</v>
      </c>
      <c r="C20" s="214" t="s">
        <v>244</v>
      </c>
      <c r="D20" s="16"/>
      <c r="E20" s="16">
        <v>245200</v>
      </c>
      <c r="F20" s="173"/>
      <c r="G20" s="77"/>
      <c r="I20" s="78"/>
      <c r="J20" s="78"/>
      <c r="K20" s="78"/>
    </row>
    <row r="21" spans="1:11" s="76" customFormat="1" ht="24" customHeight="1">
      <c r="A21" s="74"/>
      <c r="B21" s="169">
        <v>4270</v>
      </c>
      <c r="C21" s="214" t="s">
        <v>246</v>
      </c>
      <c r="D21" s="16"/>
      <c r="E21" s="16">
        <v>10000</v>
      </c>
      <c r="F21" s="173"/>
      <c r="G21" s="77"/>
      <c r="I21" s="78"/>
      <c r="J21" s="78"/>
      <c r="K21" s="78"/>
    </row>
    <row r="22" spans="1:11" s="76" customFormat="1" ht="24" customHeight="1">
      <c r="A22" s="74"/>
      <c r="B22" s="169">
        <v>4280</v>
      </c>
      <c r="C22" s="214" t="s">
        <v>248</v>
      </c>
      <c r="D22" s="16"/>
      <c r="E22" s="16">
        <v>5000</v>
      </c>
      <c r="F22" s="173"/>
      <c r="G22" s="77"/>
      <c r="I22" s="78"/>
      <c r="J22" s="78"/>
      <c r="K22" s="78"/>
    </row>
    <row r="23" spans="1:11" s="76" customFormat="1" ht="24" customHeight="1">
      <c r="A23" s="74"/>
      <c r="B23" s="169">
        <v>4300</v>
      </c>
      <c r="C23" s="214" t="s">
        <v>250</v>
      </c>
      <c r="D23" s="16"/>
      <c r="E23" s="16">
        <v>53500</v>
      </c>
      <c r="F23" s="173"/>
      <c r="G23" s="77"/>
      <c r="I23" s="78"/>
      <c r="J23" s="78"/>
      <c r="K23" s="78"/>
    </row>
    <row r="24" spans="1:11" s="76" customFormat="1" ht="48" customHeight="1">
      <c r="A24" s="74"/>
      <c r="B24" s="169">
        <v>4360</v>
      </c>
      <c r="C24" s="382" t="s">
        <v>522</v>
      </c>
      <c r="D24" s="16"/>
      <c r="E24" s="16">
        <v>1000</v>
      </c>
      <c r="F24" s="173"/>
      <c r="G24" s="77"/>
      <c r="I24" s="78"/>
      <c r="J24" s="78"/>
      <c r="K24" s="78"/>
    </row>
    <row r="25" spans="1:11" s="276" customFormat="1" ht="47.25" customHeight="1">
      <c r="A25" s="48"/>
      <c r="B25" s="169">
        <v>4370</v>
      </c>
      <c r="C25" s="216" t="s">
        <v>256</v>
      </c>
      <c r="D25" s="16"/>
      <c r="E25" s="16">
        <v>5000</v>
      </c>
      <c r="F25" s="283"/>
      <c r="G25" s="277"/>
      <c r="I25" s="278"/>
      <c r="J25" s="278"/>
      <c r="K25" s="278"/>
    </row>
    <row r="26" spans="1:11" s="76" customFormat="1" ht="24" customHeight="1">
      <c r="A26" s="74"/>
      <c r="B26" s="169">
        <v>4410</v>
      </c>
      <c r="C26" s="214" t="s">
        <v>258</v>
      </c>
      <c r="D26" s="16"/>
      <c r="E26" s="16">
        <v>3000</v>
      </c>
      <c r="F26" s="173"/>
      <c r="G26" s="77"/>
      <c r="I26" s="78"/>
      <c r="J26" s="78"/>
      <c r="K26" s="78"/>
    </row>
    <row r="27" spans="1:11" s="76" customFormat="1" ht="24" customHeight="1">
      <c r="A27" s="74"/>
      <c r="B27" s="169">
        <v>4430</v>
      </c>
      <c r="C27" s="214" t="s">
        <v>260</v>
      </c>
      <c r="D27" s="16"/>
      <c r="E27" s="16">
        <v>5000</v>
      </c>
      <c r="F27" s="173"/>
      <c r="G27" s="77"/>
      <c r="I27" s="78"/>
      <c r="J27" s="78"/>
      <c r="K27" s="78"/>
    </row>
    <row r="28" spans="1:11" s="280" customFormat="1" ht="30.75" customHeight="1">
      <c r="A28" s="279"/>
      <c r="B28" s="169">
        <v>4440</v>
      </c>
      <c r="C28" s="378" t="s">
        <v>262</v>
      </c>
      <c r="D28" s="16"/>
      <c r="E28" s="16">
        <v>148760</v>
      </c>
      <c r="F28" s="173"/>
      <c r="G28" s="281"/>
      <c r="I28" s="282"/>
      <c r="J28" s="282"/>
      <c r="K28" s="282"/>
    </row>
    <row r="29" spans="1:11" s="76" customFormat="1" ht="32.25" customHeight="1">
      <c r="A29" s="74"/>
      <c r="B29" s="169">
        <v>4700</v>
      </c>
      <c r="C29" s="236" t="s">
        <v>271</v>
      </c>
      <c r="D29" s="16"/>
      <c r="E29" s="16">
        <v>2000</v>
      </c>
      <c r="F29" s="173"/>
      <c r="G29" s="77"/>
      <c r="I29" s="78"/>
      <c r="J29" s="78"/>
      <c r="K29" s="78"/>
    </row>
    <row r="30" spans="1:6" ht="22.5" customHeight="1">
      <c r="A30" s="110" t="s">
        <v>20</v>
      </c>
      <c r="B30" s="568" t="s">
        <v>64</v>
      </c>
      <c r="C30" s="569"/>
      <c r="D30" s="219">
        <f>D31</f>
        <v>53760</v>
      </c>
      <c r="E30" s="219">
        <f>E31</f>
        <v>53760</v>
      </c>
      <c r="F30" s="219"/>
    </row>
    <row r="31" spans="1:11" s="298" customFormat="1" ht="34.5" customHeight="1">
      <c r="A31" s="445" t="s">
        <v>4</v>
      </c>
      <c r="B31" s="570" t="s">
        <v>49</v>
      </c>
      <c r="C31" s="571"/>
      <c r="D31" s="28">
        <v>53760</v>
      </c>
      <c r="E31" s="28">
        <f>SUM(E32)</f>
        <v>53760</v>
      </c>
      <c r="F31" s="459"/>
      <c r="G31" s="465"/>
      <c r="K31" s="466"/>
    </row>
    <row r="32" spans="1:11" s="298" customFormat="1" ht="35.25" customHeight="1">
      <c r="A32" s="14"/>
      <c r="B32" s="474" t="s">
        <v>261</v>
      </c>
      <c r="C32" s="475" t="s">
        <v>262</v>
      </c>
      <c r="D32" s="16">
        <v>0</v>
      </c>
      <c r="E32" s="16">
        <v>53760</v>
      </c>
      <c r="F32" s="175"/>
      <c r="G32" s="294"/>
      <c r="H32" s="295"/>
      <c r="I32" s="296"/>
      <c r="J32" s="297"/>
      <c r="K32" s="296"/>
    </row>
    <row r="33" spans="1:6" ht="29.25" customHeight="1">
      <c r="A33" s="573" t="s">
        <v>39</v>
      </c>
      <c r="B33" s="574"/>
      <c r="C33" s="575"/>
      <c r="D33" s="40">
        <f>D8+D30</f>
        <v>4300000</v>
      </c>
      <c r="E33" s="40">
        <f>E8+E30</f>
        <v>4300000</v>
      </c>
      <c r="F33" s="40"/>
    </row>
    <row r="35" ht="26.25" customHeight="1"/>
    <row r="36" ht="65.25" customHeight="1" hidden="1"/>
    <row r="37" spans="1:6" ht="30" customHeight="1">
      <c r="A37" s="522" t="s">
        <v>104</v>
      </c>
      <c r="B37" s="522"/>
      <c r="C37" s="522"/>
      <c r="D37" s="522"/>
      <c r="E37" s="522"/>
      <c r="F37" s="522"/>
    </row>
    <row r="39" spans="1:6" ht="60" customHeight="1">
      <c r="A39" s="218" t="s">
        <v>0</v>
      </c>
      <c r="B39" s="212" t="s">
        <v>13</v>
      </c>
      <c r="C39" s="212" t="s">
        <v>38</v>
      </c>
      <c r="D39" s="159" t="s">
        <v>540</v>
      </c>
      <c r="E39" s="446" t="s">
        <v>544</v>
      </c>
      <c r="F39" s="259" t="s">
        <v>275</v>
      </c>
    </row>
    <row r="40" spans="1:6" s="87" customFormat="1" ht="21" customHeight="1">
      <c r="A40" s="110" t="s">
        <v>3</v>
      </c>
      <c r="B40" s="526" t="s">
        <v>578</v>
      </c>
      <c r="C40" s="526"/>
      <c r="D40" s="21">
        <f>D41</f>
        <v>4000</v>
      </c>
      <c r="E40" s="21">
        <f>E41</f>
        <v>4000</v>
      </c>
      <c r="F40" s="201"/>
    </row>
    <row r="41" spans="1:6" ht="23.25" customHeight="1">
      <c r="A41" s="14"/>
      <c r="B41" s="32" t="s">
        <v>23</v>
      </c>
      <c r="C41" s="45" t="s">
        <v>24</v>
      </c>
      <c r="D41" s="46">
        <v>4000</v>
      </c>
      <c r="E41" s="46">
        <v>4000</v>
      </c>
      <c r="F41" s="171"/>
    </row>
    <row r="42" spans="1:6" s="87" customFormat="1" ht="21" customHeight="1">
      <c r="A42" s="110" t="s">
        <v>20</v>
      </c>
      <c r="B42" s="526" t="s">
        <v>65</v>
      </c>
      <c r="C42" s="526"/>
      <c r="D42" s="21">
        <f>SUM(D43:D46)</f>
        <v>11400</v>
      </c>
      <c r="E42" s="21">
        <f>SUM(E43:E46)</f>
        <v>11400</v>
      </c>
      <c r="F42" s="201"/>
    </row>
    <row r="43" spans="1:6" ht="23.25" customHeight="1">
      <c r="A43" s="33"/>
      <c r="B43" s="32" t="s">
        <v>25</v>
      </c>
      <c r="C43" s="29" t="s">
        <v>26</v>
      </c>
      <c r="D43" s="16">
        <v>400</v>
      </c>
      <c r="E43" s="16">
        <v>400</v>
      </c>
      <c r="F43" s="171"/>
    </row>
    <row r="44" spans="1:6" ht="93" customHeight="1">
      <c r="A44" s="33"/>
      <c r="B44" s="32" t="s">
        <v>15</v>
      </c>
      <c r="C44" s="30" t="s">
        <v>46</v>
      </c>
      <c r="D44" s="16">
        <v>10000</v>
      </c>
      <c r="E44" s="16">
        <v>10000</v>
      </c>
      <c r="F44" s="170"/>
    </row>
    <row r="45" spans="1:6" ht="21" customHeight="1">
      <c r="A45" s="33"/>
      <c r="B45" s="32" t="s">
        <v>23</v>
      </c>
      <c r="C45" s="29" t="s">
        <v>24</v>
      </c>
      <c r="D45" s="16">
        <v>0</v>
      </c>
      <c r="E45" s="16">
        <v>0</v>
      </c>
      <c r="F45" s="170"/>
    </row>
    <row r="46" spans="1:6" ht="20.25" customHeight="1">
      <c r="A46" s="33"/>
      <c r="B46" s="32" t="s">
        <v>18</v>
      </c>
      <c r="C46" s="29" t="s">
        <v>19</v>
      </c>
      <c r="D46" s="16">
        <v>1000</v>
      </c>
      <c r="E46" s="16">
        <v>1000</v>
      </c>
      <c r="F46" s="170"/>
    </row>
    <row r="47" spans="1:6" ht="27" customHeight="1">
      <c r="A47" s="572" t="s">
        <v>12</v>
      </c>
      <c r="B47" s="572"/>
      <c r="C47" s="572"/>
      <c r="D47" s="27">
        <f>D40+D42</f>
        <v>15400</v>
      </c>
      <c r="E47" s="27">
        <f>E40+E42</f>
        <v>15400</v>
      </c>
      <c r="F47" s="286"/>
    </row>
    <row r="48" ht="37.5" customHeight="1"/>
    <row r="49" spans="1:8" s="6" customFormat="1" ht="44.25" customHeight="1">
      <c r="A49" s="512" t="s">
        <v>558</v>
      </c>
      <c r="B49" s="512"/>
      <c r="C49" s="512"/>
      <c r="D49" s="512"/>
      <c r="E49" s="512"/>
      <c r="F49" s="512"/>
      <c r="G49" s="287"/>
      <c r="H49" s="287"/>
    </row>
    <row r="50" spans="1:5" s="6" customFormat="1" ht="12.75" customHeight="1">
      <c r="A50" s="176"/>
      <c r="B50" s="177"/>
      <c r="C50" s="178"/>
      <c r="D50" s="179"/>
      <c r="E50" s="179"/>
    </row>
    <row r="51" spans="1:5" s="6" customFormat="1" ht="13.5" customHeight="1">
      <c r="A51" s="513" t="s">
        <v>588</v>
      </c>
      <c r="B51" s="513"/>
      <c r="C51" s="513"/>
      <c r="D51" s="179"/>
      <c r="E51" s="179"/>
    </row>
    <row r="52" spans="1:5" s="6" customFormat="1" ht="12.75" customHeight="1">
      <c r="A52" s="176"/>
      <c r="B52" s="181" t="s">
        <v>279</v>
      </c>
      <c r="C52" s="181"/>
      <c r="D52" s="180"/>
      <c r="E52" s="180"/>
    </row>
  </sheetData>
  <sheetProtection/>
  <mergeCells count="18">
    <mergeCell ref="A51:C51"/>
    <mergeCell ref="G5:J5"/>
    <mergeCell ref="A33:C33"/>
    <mergeCell ref="A37:F37"/>
    <mergeCell ref="B42:C42"/>
    <mergeCell ref="A47:C47"/>
    <mergeCell ref="B9:C9"/>
    <mergeCell ref="B15:C15"/>
    <mergeCell ref="B17:C17"/>
    <mergeCell ref="B31:C31"/>
    <mergeCell ref="A1:F1"/>
    <mergeCell ref="A2:F2"/>
    <mergeCell ref="A3:F3"/>
    <mergeCell ref="A49:F49"/>
    <mergeCell ref="A5:F5"/>
    <mergeCell ref="B8:C8"/>
    <mergeCell ref="B30:C30"/>
    <mergeCell ref="B40:C40"/>
  </mergeCells>
  <printOptions horizontalCentered="1"/>
  <pageMargins left="0.7086614173228347" right="0.5905511811023623" top="0.8267716535433072" bottom="1.14" header="0.4724409448818898" footer="0.31496062992125984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51"/>
  <sheetViews>
    <sheetView zoomScalePageLayoutView="0" workbookViewId="0" topLeftCell="A22">
      <selection activeCell="E35" sqref="E35"/>
    </sheetView>
  </sheetViews>
  <sheetFormatPr defaultColWidth="9.00390625" defaultRowHeight="15"/>
  <cols>
    <col min="1" max="1" width="6.7109375" style="39" customWidth="1"/>
    <col min="2" max="2" width="9.57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16"/>
      <c r="H1" s="416"/>
      <c r="I1" s="416"/>
      <c r="J1" s="416"/>
    </row>
    <row r="2" spans="1:10" s="421" customFormat="1" ht="21.75" customHeight="1">
      <c r="A2" s="496" t="s">
        <v>512</v>
      </c>
      <c r="B2" s="496"/>
      <c r="C2" s="496"/>
      <c r="D2" s="496"/>
      <c r="E2" s="496"/>
      <c r="F2" s="496"/>
      <c r="G2" s="416"/>
      <c r="H2" s="416"/>
      <c r="I2" s="416"/>
      <c r="J2" s="416"/>
    </row>
    <row r="3" spans="1:10" s="421" customFormat="1" ht="21.75" customHeight="1">
      <c r="A3" s="497" t="s">
        <v>470</v>
      </c>
      <c r="B3" s="497"/>
      <c r="C3" s="497"/>
      <c r="D3" s="497"/>
      <c r="E3" s="497"/>
      <c r="F3" s="497"/>
      <c r="G3" s="424"/>
      <c r="H3" s="424"/>
      <c r="I3" s="424"/>
      <c r="J3" s="424"/>
    </row>
    <row r="4" spans="1:10" s="421" customFormat="1" ht="14.25" customHeight="1">
      <c r="A4" s="423"/>
      <c r="B4" s="423"/>
      <c r="C4" s="423"/>
      <c r="D4" s="423"/>
      <c r="E4" s="423"/>
      <c r="F4" s="423"/>
      <c r="G4" s="424"/>
      <c r="H4" s="424"/>
      <c r="I4" s="424"/>
      <c r="J4" s="42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68.25" customHeight="1">
      <c r="A7" s="218" t="s">
        <v>0</v>
      </c>
      <c r="B7" s="434" t="s">
        <v>230</v>
      </c>
      <c r="C7" s="215" t="s">
        <v>1</v>
      </c>
      <c r="D7" s="159" t="s">
        <v>540</v>
      </c>
      <c r="E7" s="446" t="s">
        <v>544</v>
      </c>
      <c r="F7" s="259" t="s">
        <v>275</v>
      </c>
      <c r="G7" s="7"/>
    </row>
    <row r="8" spans="1:6" ht="25.5" customHeight="1">
      <c r="A8" s="110" t="s">
        <v>3</v>
      </c>
      <c r="B8" s="526" t="s">
        <v>65</v>
      </c>
      <c r="C8" s="526"/>
      <c r="D8" s="219">
        <f>D9+D15+D17</f>
        <v>3770000</v>
      </c>
      <c r="E8" s="444">
        <f>E9+E15+E17</f>
        <v>3770000</v>
      </c>
      <c r="F8" s="219"/>
    </row>
    <row r="9" spans="1:7" s="68" customFormat="1" ht="27.75" customHeight="1">
      <c r="A9" s="445" t="s">
        <v>4</v>
      </c>
      <c r="B9" s="577" t="s">
        <v>542</v>
      </c>
      <c r="C9" s="578"/>
      <c r="D9" s="28">
        <v>3433580</v>
      </c>
      <c r="E9" s="28">
        <f>SUM(E10:E14)</f>
        <v>3433580</v>
      </c>
      <c r="F9" s="459"/>
      <c r="G9" s="5"/>
    </row>
    <row r="10" spans="1:11" s="68" customFormat="1" ht="21.75" customHeight="1">
      <c r="A10" s="33"/>
      <c r="B10" s="48">
        <v>4010</v>
      </c>
      <c r="C10" s="109" t="s">
        <v>232</v>
      </c>
      <c r="D10" s="16"/>
      <c r="E10" s="16">
        <v>2706810</v>
      </c>
      <c r="F10" s="175"/>
      <c r="G10" s="4"/>
      <c r="K10" s="92"/>
    </row>
    <row r="11" spans="1:11" s="68" customFormat="1" ht="21.75" customHeight="1">
      <c r="A11" s="33"/>
      <c r="B11" s="48">
        <v>4040</v>
      </c>
      <c r="C11" s="109" t="s">
        <v>233</v>
      </c>
      <c r="D11" s="16"/>
      <c r="E11" s="16">
        <v>225050</v>
      </c>
      <c r="F11" s="175"/>
      <c r="G11" s="4"/>
      <c r="K11" s="92"/>
    </row>
    <row r="12" spans="1:11" s="68" customFormat="1" ht="21.75" customHeight="1">
      <c r="A12" s="33"/>
      <c r="B12" s="48">
        <v>4170</v>
      </c>
      <c r="C12" s="107" t="s">
        <v>234</v>
      </c>
      <c r="D12" s="16"/>
      <c r="E12" s="16"/>
      <c r="F12" s="175"/>
      <c r="G12" s="4"/>
      <c r="K12" s="92"/>
    </row>
    <row r="13" spans="1:11" s="68" customFormat="1" ht="21.75" customHeight="1">
      <c r="A13" s="33"/>
      <c r="B13" s="48">
        <v>4110</v>
      </c>
      <c r="C13" s="29" t="s">
        <v>290</v>
      </c>
      <c r="D13" s="16"/>
      <c r="E13" s="16">
        <v>431990</v>
      </c>
      <c r="F13" s="175"/>
      <c r="G13" s="4"/>
      <c r="K13" s="92"/>
    </row>
    <row r="14" spans="1:11" s="68" customFormat="1" ht="21.75" customHeight="1">
      <c r="A14" s="33"/>
      <c r="B14" s="48">
        <v>4120</v>
      </c>
      <c r="C14" s="29" t="s">
        <v>236</v>
      </c>
      <c r="D14" s="16"/>
      <c r="E14" s="16">
        <v>69730</v>
      </c>
      <c r="F14" s="175"/>
      <c r="G14" s="4"/>
      <c r="K14" s="92"/>
    </row>
    <row r="15" spans="1:11" s="68" customFormat="1" ht="27" customHeight="1">
      <c r="A15" s="445" t="s">
        <v>11</v>
      </c>
      <c r="B15" s="570" t="s">
        <v>48</v>
      </c>
      <c r="C15" s="571"/>
      <c r="D15" s="28">
        <v>3620</v>
      </c>
      <c r="E15" s="28">
        <f>SUM(E16)</f>
        <v>3620</v>
      </c>
      <c r="F15" s="459"/>
      <c r="G15" s="4"/>
      <c r="K15" s="92"/>
    </row>
    <row r="16" spans="1:11" s="68" customFormat="1" ht="26.25" customHeight="1">
      <c r="A16" s="33"/>
      <c r="B16" s="353">
        <v>3020</v>
      </c>
      <c r="C16" s="113" t="s">
        <v>383</v>
      </c>
      <c r="D16" s="16"/>
      <c r="E16" s="16">
        <v>3620</v>
      </c>
      <c r="F16" s="175"/>
      <c r="G16" s="4"/>
      <c r="K16" s="92"/>
    </row>
    <row r="17" spans="1:11" s="68" customFormat="1" ht="29.25" customHeight="1">
      <c r="A17" s="445" t="s">
        <v>29</v>
      </c>
      <c r="B17" s="506" t="s">
        <v>49</v>
      </c>
      <c r="C17" s="507"/>
      <c r="D17" s="28">
        <v>332800</v>
      </c>
      <c r="E17" s="28">
        <f>SUM(E18:E29)</f>
        <v>332800</v>
      </c>
      <c r="F17" s="459"/>
      <c r="G17" s="4"/>
      <c r="K17" s="92"/>
    </row>
    <row r="18" spans="1:11" s="76" customFormat="1" ht="21.75" customHeight="1">
      <c r="A18" s="74"/>
      <c r="B18" s="169">
        <v>4210</v>
      </c>
      <c r="C18" s="214" t="s">
        <v>240</v>
      </c>
      <c r="D18" s="16"/>
      <c r="E18" s="16">
        <v>17350</v>
      </c>
      <c r="F18" s="173"/>
      <c r="G18" s="77"/>
      <c r="I18" s="78"/>
      <c r="J18" s="78"/>
      <c r="K18" s="78"/>
    </row>
    <row r="19" spans="1:11" s="76" customFormat="1" ht="33" customHeight="1">
      <c r="A19" s="74"/>
      <c r="B19" s="169">
        <v>4240</v>
      </c>
      <c r="C19" s="378" t="s">
        <v>513</v>
      </c>
      <c r="D19" s="16"/>
      <c r="E19" s="16">
        <v>3500</v>
      </c>
      <c r="F19" s="173"/>
      <c r="G19" s="77"/>
      <c r="I19" s="78"/>
      <c r="J19" s="78"/>
      <c r="K19" s="78"/>
    </row>
    <row r="20" spans="1:11" s="76" customFormat="1" ht="21.75" customHeight="1">
      <c r="A20" s="74"/>
      <c r="B20" s="169">
        <v>4260</v>
      </c>
      <c r="C20" s="214" t="s">
        <v>244</v>
      </c>
      <c r="D20" s="16"/>
      <c r="E20" s="16">
        <v>125600</v>
      </c>
      <c r="F20" s="173"/>
      <c r="G20" s="77"/>
      <c r="I20" s="78"/>
      <c r="J20" s="78"/>
      <c r="K20" s="78"/>
    </row>
    <row r="21" spans="1:11" s="76" customFormat="1" ht="21.75" customHeight="1">
      <c r="A21" s="74"/>
      <c r="B21" s="169">
        <v>4270</v>
      </c>
      <c r="C21" s="214" t="s">
        <v>246</v>
      </c>
      <c r="D21" s="16"/>
      <c r="E21" s="16">
        <v>10000</v>
      </c>
      <c r="F21" s="173"/>
      <c r="G21" s="77"/>
      <c r="I21" s="78"/>
      <c r="J21" s="78"/>
      <c r="K21" s="78"/>
    </row>
    <row r="22" spans="1:11" s="76" customFormat="1" ht="21.75" customHeight="1">
      <c r="A22" s="74"/>
      <c r="B22" s="169">
        <v>4280</v>
      </c>
      <c r="C22" s="214" t="s">
        <v>248</v>
      </c>
      <c r="D22" s="16"/>
      <c r="E22" s="16">
        <v>800</v>
      </c>
      <c r="F22" s="173"/>
      <c r="G22" s="77"/>
      <c r="I22" s="78"/>
      <c r="J22" s="78"/>
      <c r="K22" s="78"/>
    </row>
    <row r="23" spans="1:11" s="76" customFormat="1" ht="21.75" customHeight="1">
      <c r="A23" s="74"/>
      <c r="B23" s="169">
        <v>4300</v>
      </c>
      <c r="C23" s="214" t="s">
        <v>250</v>
      </c>
      <c r="D23" s="16"/>
      <c r="E23" s="16">
        <v>22750</v>
      </c>
      <c r="F23" s="173"/>
      <c r="G23" s="77"/>
      <c r="I23" s="78"/>
      <c r="J23" s="78"/>
      <c r="K23" s="78"/>
    </row>
    <row r="24" spans="1:11" s="276" customFormat="1" ht="21.75" customHeight="1">
      <c r="A24" s="48"/>
      <c r="B24" s="169">
        <v>4350</v>
      </c>
      <c r="C24" s="214" t="s">
        <v>252</v>
      </c>
      <c r="D24" s="16"/>
      <c r="E24" s="16">
        <v>400</v>
      </c>
      <c r="F24" s="283"/>
      <c r="G24" s="277"/>
      <c r="I24" s="278"/>
      <c r="J24" s="278"/>
      <c r="K24" s="278"/>
    </row>
    <row r="25" spans="1:11" s="276" customFormat="1" ht="47.25" customHeight="1">
      <c r="A25" s="48"/>
      <c r="B25" s="169">
        <v>4370</v>
      </c>
      <c r="C25" s="216" t="s">
        <v>256</v>
      </c>
      <c r="D25" s="16"/>
      <c r="E25" s="16">
        <v>3600</v>
      </c>
      <c r="F25" s="283"/>
      <c r="G25" s="277"/>
      <c r="I25" s="278"/>
      <c r="J25" s="278"/>
      <c r="K25" s="278"/>
    </row>
    <row r="26" spans="1:11" s="76" customFormat="1" ht="21.75" customHeight="1">
      <c r="A26" s="74"/>
      <c r="B26" s="169">
        <v>4410</v>
      </c>
      <c r="C26" s="214" t="s">
        <v>258</v>
      </c>
      <c r="D26" s="16"/>
      <c r="E26" s="16">
        <v>6500</v>
      </c>
      <c r="F26" s="173"/>
      <c r="G26" s="77"/>
      <c r="I26" s="78"/>
      <c r="J26" s="78"/>
      <c r="K26" s="78"/>
    </row>
    <row r="27" spans="1:11" s="76" customFormat="1" ht="21.75" customHeight="1">
      <c r="A27" s="74"/>
      <c r="B27" s="169">
        <v>4430</v>
      </c>
      <c r="C27" s="214" t="s">
        <v>260</v>
      </c>
      <c r="D27" s="16"/>
      <c r="E27" s="16">
        <v>6000</v>
      </c>
      <c r="F27" s="173"/>
      <c r="G27" s="77"/>
      <c r="I27" s="78"/>
      <c r="J27" s="78"/>
      <c r="K27" s="78"/>
    </row>
    <row r="28" spans="1:11" s="280" customFormat="1" ht="30.75" customHeight="1">
      <c r="A28" s="279"/>
      <c r="B28" s="169">
        <v>4440</v>
      </c>
      <c r="C28" s="378" t="s">
        <v>262</v>
      </c>
      <c r="D28" s="16"/>
      <c r="E28" s="16">
        <v>134300</v>
      </c>
      <c r="F28" s="284"/>
      <c r="G28" s="281"/>
      <c r="I28" s="282"/>
      <c r="J28" s="282"/>
      <c r="K28" s="282"/>
    </row>
    <row r="29" spans="1:11" s="76" customFormat="1" ht="32.25" customHeight="1">
      <c r="A29" s="74"/>
      <c r="B29" s="169">
        <v>4700</v>
      </c>
      <c r="C29" s="236" t="s">
        <v>271</v>
      </c>
      <c r="D29" s="16"/>
      <c r="E29" s="16">
        <v>2000</v>
      </c>
      <c r="F29" s="173"/>
      <c r="G29" s="77"/>
      <c r="I29" s="78"/>
      <c r="J29" s="78"/>
      <c r="K29" s="78"/>
    </row>
    <row r="30" spans="1:6" ht="22.5" customHeight="1">
      <c r="A30" s="110" t="s">
        <v>20</v>
      </c>
      <c r="B30" s="568" t="s">
        <v>64</v>
      </c>
      <c r="C30" s="569"/>
      <c r="D30" s="219">
        <f>D31</f>
        <v>30000</v>
      </c>
      <c r="E30" s="219">
        <f>E31</f>
        <v>30000</v>
      </c>
      <c r="F30" s="219"/>
    </row>
    <row r="31" spans="1:11" s="68" customFormat="1" ht="35.25" customHeight="1">
      <c r="A31" s="445" t="s">
        <v>4</v>
      </c>
      <c r="B31" s="570" t="s">
        <v>49</v>
      </c>
      <c r="C31" s="571"/>
      <c r="D31" s="28">
        <v>30000</v>
      </c>
      <c r="E31" s="28">
        <f>E32</f>
        <v>30000</v>
      </c>
      <c r="F31" s="459"/>
      <c r="G31" s="4"/>
      <c r="K31" s="92"/>
    </row>
    <row r="32" spans="1:11" s="298" customFormat="1" ht="31.5" customHeight="1">
      <c r="A32" s="14"/>
      <c r="B32" s="310" t="s">
        <v>261</v>
      </c>
      <c r="C32" s="309" t="s">
        <v>262</v>
      </c>
      <c r="D32" s="16"/>
      <c r="E32" s="16">
        <v>30000</v>
      </c>
      <c r="F32" s="293"/>
      <c r="G32" s="294"/>
      <c r="H32" s="295"/>
      <c r="I32" s="296"/>
      <c r="J32" s="297"/>
      <c r="K32" s="296"/>
    </row>
    <row r="33" spans="1:6" ht="29.25" customHeight="1">
      <c r="A33" s="573" t="s">
        <v>39</v>
      </c>
      <c r="B33" s="574"/>
      <c r="C33" s="575"/>
      <c r="D33" s="40">
        <f>D8+D30</f>
        <v>3800000</v>
      </c>
      <c r="E33" s="40">
        <f>E8+E30</f>
        <v>3800000</v>
      </c>
      <c r="F33" s="40"/>
    </row>
    <row r="35" ht="81" customHeight="1"/>
    <row r="36" spans="1:6" ht="30" customHeight="1">
      <c r="A36" s="522" t="s">
        <v>104</v>
      </c>
      <c r="B36" s="522"/>
      <c r="C36" s="522"/>
      <c r="D36" s="522"/>
      <c r="E36" s="522"/>
      <c r="F36" s="522"/>
    </row>
    <row r="38" spans="1:6" ht="60" customHeight="1">
      <c r="A38" s="218" t="s">
        <v>0</v>
      </c>
      <c r="B38" s="431" t="s">
        <v>13</v>
      </c>
      <c r="C38" s="212" t="s">
        <v>38</v>
      </c>
      <c r="D38" s="159" t="s">
        <v>540</v>
      </c>
      <c r="E38" s="446" t="s">
        <v>544</v>
      </c>
      <c r="F38" s="259" t="s">
        <v>275</v>
      </c>
    </row>
    <row r="39" spans="1:6" s="87" customFormat="1" ht="21" customHeight="1">
      <c r="A39" s="110" t="s">
        <v>3</v>
      </c>
      <c r="B39" s="526" t="s">
        <v>578</v>
      </c>
      <c r="C39" s="526"/>
      <c r="D39" s="21">
        <f>D40</f>
        <v>2200</v>
      </c>
      <c r="E39" s="21">
        <f>E40</f>
        <v>2200</v>
      </c>
      <c r="F39" s="201"/>
    </row>
    <row r="40" spans="1:6" ht="23.25" customHeight="1">
      <c r="A40" s="14"/>
      <c r="B40" s="32" t="s">
        <v>23</v>
      </c>
      <c r="C40" s="45" t="s">
        <v>24</v>
      </c>
      <c r="D40" s="46">
        <v>2200</v>
      </c>
      <c r="E40" s="46">
        <v>2200</v>
      </c>
      <c r="F40" s="171"/>
    </row>
    <row r="41" spans="1:6" s="87" customFormat="1" ht="32.25" customHeight="1">
      <c r="A41" s="110" t="s">
        <v>20</v>
      </c>
      <c r="B41" s="526" t="s">
        <v>65</v>
      </c>
      <c r="C41" s="526"/>
      <c r="D41" s="21">
        <f>SUM(D42:D45)</f>
        <v>43540</v>
      </c>
      <c r="E41" s="21">
        <f>SUM(E42:E45)</f>
        <v>43540</v>
      </c>
      <c r="F41" s="201"/>
    </row>
    <row r="42" spans="1:6" ht="23.25" customHeight="1">
      <c r="A42" s="33"/>
      <c r="B42" s="32" t="s">
        <v>25</v>
      </c>
      <c r="C42" s="29" t="s">
        <v>26</v>
      </c>
      <c r="D42" s="16">
        <v>800</v>
      </c>
      <c r="E42" s="16">
        <v>800</v>
      </c>
      <c r="F42" s="171"/>
    </row>
    <row r="43" spans="1:6" ht="95.25" customHeight="1">
      <c r="A43" s="33"/>
      <c r="B43" s="32" t="s">
        <v>15</v>
      </c>
      <c r="C43" s="30" t="s">
        <v>46</v>
      </c>
      <c r="D43" s="16">
        <v>42140</v>
      </c>
      <c r="E43" s="16">
        <v>42140</v>
      </c>
      <c r="F43" s="170"/>
    </row>
    <row r="44" spans="1:6" ht="21" customHeight="1">
      <c r="A44" s="33"/>
      <c r="B44" s="32" t="s">
        <v>23</v>
      </c>
      <c r="C44" s="29" t="s">
        <v>24</v>
      </c>
      <c r="D44" s="16">
        <v>0</v>
      </c>
      <c r="E44" s="16">
        <v>0</v>
      </c>
      <c r="F44" s="170"/>
    </row>
    <row r="45" spans="1:6" ht="27" customHeight="1">
      <c r="A45" s="33"/>
      <c r="B45" s="32" t="s">
        <v>18</v>
      </c>
      <c r="C45" s="29" t="s">
        <v>19</v>
      </c>
      <c r="D45" s="16">
        <v>600</v>
      </c>
      <c r="E45" s="16">
        <v>600</v>
      </c>
      <c r="F45" s="170"/>
    </row>
    <row r="46" spans="1:6" ht="27" customHeight="1">
      <c r="A46" s="572" t="s">
        <v>12</v>
      </c>
      <c r="B46" s="572"/>
      <c r="C46" s="572"/>
      <c r="D46" s="27">
        <f>D39+D41</f>
        <v>45740</v>
      </c>
      <c r="E46" s="27">
        <f>E39+E41</f>
        <v>45740</v>
      </c>
      <c r="F46" s="286"/>
    </row>
    <row r="47" ht="31.5" customHeight="1"/>
    <row r="48" spans="1:8" s="6" customFormat="1" ht="44.25" customHeight="1">
      <c r="A48" s="512" t="s">
        <v>558</v>
      </c>
      <c r="B48" s="512"/>
      <c r="C48" s="512"/>
      <c r="D48" s="512"/>
      <c r="E48" s="512"/>
      <c r="F48" s="512"/>
      <c r="G48" s="287"/>
      <c r="H48" s="287"/>
    </row>
    <row r="49" spans="1:5" s="6" customFormat="1" ht="12.75" customHeight="1">
      <c r="A49" s="176"/>
      <c r="B49" s="177"/>
      <c r="C49" s="178"/>
      <c r="D49" s="179"/>
      <c r="E49" s="179"/>
    </row>
    <row r="50" spans="1:5" s="6" customFormat="1" ht="13.5" customHeight="1">
      <c r="A50" s="513" t="s">
        <v>588</v>
      </c>
      <c r="B50" s="513"/>
      <c r="C50" s="513"/>
      <c r="D50" s="179"/>
      <c r="E50" s="179"/>
    </row>
    <row r="51" spans="1:5" s="6" customFormat="1" ht="12.75" customHeight="1">
      <c r="A51" s="176"/>
      <c r="B51" s="181" t="s">
        <v>279</v>
      </c>
      <c r="C51" s="181"/>
      <c r="D51" s="180"/>
      <c r="E51" s="180"/>
    </row>
  </sheetData>
  <sheetProtection/>
  <mergeCells count="18">
    <mergeCell ref="A50:C50"/>
    <mergeCell ref="A5:F5"/>
    <mergeCell ref="G5:J5"/>
    <mergeCell ref="B8:C8"/>
    <mergeCell ref="B30:C30"/>
    <mergeCell ref="A33:C33"/>
    <mergeCell ref="A36:F36"/>
    <mergeCell ref="B9:C9"/>
    <mergeCell ref="B15:C15"/>
    <mergeCell ref="B17:C17"/>
    <mergeCell ref="A1:F1"/>
    <mergeCell ref="A2:F2"/>
    <mergeCell ref="A3:F3"/>
    <mergeCell ref="B41:C41"/>
    <mergeCell ref="A46:C46"/>
    <mergeCell ref="A48:F48"/>
    <mergeCell ref="B31:C31"/>
    <mergeCell ref="B39:C39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45"/>
  <sheetViews>
    <sheetView zoomScalePageLayoutView="0" workbookViewId="0" topLeftCell="A28">
      <selection activeCell="I34" sqref="I34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36.7109375" style="39" customWidth="1"/>
    <col min="4" max="6" width="12.7109375" style="39" customWidth="1"/>
    <col min="7" max="7" width="13.00390625" style="39" customWidth="1"/>
    <col min="8" max="8" width="14.00390625" style="1" customWidth="1"/>
    <col min="9" max="9" width="23.57421875" style="1" customWidth="1"/>
    <col min="10" max="10" width="10.421875" style="1" customWidth="1"/>
    <col min="11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96"/>
      <c r="H1" s="496"/>
      <c r="I1" s="416"/>
      <c r="J1" s="416"/>
    </row>
    <row r="2" spans="1:10" s="421" customFormat="1" ht="21.75" customHeight="1">
      <c r="A2" s="496" t="s">
        <v>520</v>
      </c>
      <c r="B2" s="496"/>
      <c r="C2" s="496"/>
      <c r="D2" s="496"/>
      <c r="E2" s="496"/>
      <c r="F2" s="496"/>
      <c r="G2" s="496"/>
      <c r="H2" s="496"/>
      <c r="I2" s="416"/>
      <c r="J2" s="416"/>
    </row>
    <row r="3" spans="1:10" s="421" customFormat="1" ht="21.75" customHeight="1">
      <c r="A3" s="497" t="s">
        <v>470</v>
      </c>
      <c r="B3" s="497"/>
      <c r="C3" s="497"/>
      <c r="D3" s="497"/>
      <c r="E3" s="497"/>
      <c r="F3" s="497"/>
      <c r="G3" s="497"/>
      <c r="H3" s="497"/>
      <c r="I3" s="424"/>
      <c r="J3" s="424"/>
    </row>
    <row r="4" spans="1:10" s="421" customFormat="1" ht="14.25" customHeight="1">
      <c r="A4" s="423"/>
      <c r="B4" s="423"/>
      <c r="C4" s="423"/>
      <c r="D4" s="423"/>
      <c r="E4" s="423"/>
      <c r="F4" s="423"/>
      <c r="G4" s="424"/>
      <c r="H4" s="424"/>
      <c r="I4" s="424"/>
      <c r="J4" s="424"/>
    </row>
    <row r="5" spans="1:8" ht="30" customHeight="1">
      <c r="A5" s="522" t="s">
        <v>325</v>
      </c>
      <c r="B5" s="522"/>
      <c r="C5" s="522"/>
      <c r="D5" s="522"/>
      <c r="E5" s="522"/>
      <c r="F5" s="522"/>
      <c r="G5" s="522"/>
      <c r="H5" s="522"/>
    </row>
    <row r="6" spans="1:8" ht="15">
      <c r="A6" s="42"/>
      <c r="B6" s="42"/>
      <c r="C6" s="42"/>
      <c r="D6" s="42"/>
      <c r="E6" s="42"/>
      <c r="F6" s="42"/>
      <c r="G6" s="42"/>
      <c r="H6" s="2"/>
    </row>
    <row r="7" spans="1:8" ht="56.25" customHeight="1">
      <c r="A7" s="583" t="s">
        <v>0</v>
      </c>
      <c r="B7" s="503" t="s">
        <v>230</v>
      </c>
      <c r="C7" s="530" t="s">
        <v>1</v>
      </c>
      <c r="D7" s="581" t="s">
        <v>540</v>
      </c>
      <c r="E7" s="582"/>
      <c r="F7" s="581" t="s">
        <v>562</v>
      </c>
      <c r="G7" s="582"/>
      <c r="H7" s="585" t="s">
        <v>275</v>
      </c>
    </row>
    <row r="8" spans="1:8" ht="101.25" customHeight="1">
      <c r="A8" s="584"/>
      <c r="B8" s="504"/>
      <c r="C8" s="531"/>
      <c r="D8" s="62" t="s">
        <v>90</v>
      </c>
      <c r="E8" s="356" t="s">
        <v>382</v>
      </c>
      <c r="F8" s="62" t="s">
        <v>90</v>
      </c>
      <c r="G8" s="356" t="s">
        <v>382</v>
      </c>
      <c r="H8" s="586"/>
    </row>
    <row r="9" spans="1:8" ht="27.75" customHeight="1">
      <c r="A9" s="110" t="s">
        <v>3</v>
      </c>
      <c r="B9" s="526" t="s">
        <v>70</v>
      </c>
      <c r="C9" s="526"/>
      <c r="D9" s="219">
        <v>185000</v>
      </c>
      <c r="E9" s="444">
        <f>E10+E16+E17</f>
        <v>100000</v>
      </c>
      <c r="F9" s="444">
        <f>F10+F16+F17</f>
        <v>185000</v>
      </c>
      <c r="G9" s="444">
        <f>G10+G16+G17</f>
        <v>100000</v>
      </c>
      <c r="H9" s="219"/>
    </row>
    <row r="10" spans="1:8" s="298" customFormat="1" ht="21.75" customHeight="1">
      <c r="A10" s="445" t="s">
        <v>4</v>
      </c>
      <c r="B10" s="577" t="s">
        <v>542</v>
      </c>
      <c r="C10" s="578"/>
      <c r="D10" s="28">
        <v>151520</v>
      </c>
      <c r="E10" s="28">
        <v>82810</v>
      </c>
      <c r="F10" s="28">
        <f>F11+F12+F13+F14+F15</f>
        <v>151520</v>
      </c>
      <c r="G10" s="28">
        <f>G11+G12+G13+G14+G15</f>
        <v>82810</v>
      </c>
      <c r="H10" s="459"/>
    </row>
    <row r="11" spans="1:9" s="68" customFormat="1" ht="33" customHeight="1">
      <c r="A11" s="33"/>
      <c r="B11" s="48">
        <v>4010</v>
      </c>
      <c r="C11" s="109" t="s">
        <v>232</v>
      </c>
      <c r="D11" s="16"/>
      <c r="E11" s="16"/>
      <c r="F11" s="16">
        <v>100413</v>
      </c>
      <c r="G11" s="16">
        <v>45776</v>
      </c>
      <c r="H11" s="175"/>
      <c r="I11" s="92"/>
    </row>
    <row r="12" spans="1:9" s="68" customFormat="1" ht="21.75" customHeight="1">
      <c r="A12" s="33"/>
      <c r="B12" s="48">
        <v>4040</v>
      </c>
      <c r="C12" s="109" t="s">
        <v>233</v>
      </c>
      <c r="D12" s="16"/>
      <c r="E12" s="16"/>
      <c r="F12" s="16">
        <v>11945</v>
      </c>
      <c r="G12" s="16">
        <v>3100</v>
      </c>
      <c r="H12" s="175"/>
      <c r="I12" s="92"/>
    </row>
    <row r="13" spans="1:9" s="68" customFormat="1" ht="21.75" customHeight="1">
      <c r="A13" s="33"/>
      <c r="B13" s="48">
        <v>4170</v>
      </c>
      <c r="C13" s="107" t="s">
        <v>234</v>
      </c>
      <c r="D13" s="16"/>
      <c r="E13" s="16"/>
      <c r="F13" s="16">
        <v>19175</v>
      </c>
      <c r="G13" s="16">
        <v>26000</v>
      </c>
      <c r="H13" s="175"/>
      <c r="I13" s="92"/>
    </row>
    <row r="14" spans="1:9" s="68" customFormat="1" ht="21.75" customHeight="1">
      <c r="A14" s="33"/>
      <c r="B14" s="48">
        <v>4110</v>
      </c>
      <c r="C14" s="29" t="s">
        <v>290</v>
      </c>
      <c r="D14" s="16"/>
      <c r="E14" s="16"/>
      <c r="F14" s="16">
        <v>17487</v>
      </c>
      <c r="G14" s="16">
        <v>7094</v>
      </c>
      <c r="H14" s="175"/>
      <c r="I14" s="92"/>
    </row>
    <row r="15" spans="1:9" s="68" customFormat="1" ht="21.75" customHeight="1">
      <c r="A15" s="33"/>
      <c r="B15" s="48">
        <v>4120</v>
      </c>
      <c r="C15" s="29" t="s">
        <v>236</v>
      </c>
      <c r="D15" s="16"/>
      <c r="E15" s="16"/>
      <c r="F15" s="16">
        <v>2500</v>
      </c>
      <c r="G15" s="16">
        <v>840</v>
      </c>
      <c r="H15" s="175"/>
      <c r="I15" s="92"/>
    </row>
    <row r="16" spans="1:9" s="68" customFormat="1" ht="26.25" customHeight="1">
      <c r="A16" s="445" t="s">
        <v>11</v>
      </c>
      <c r="B16" s="570" t="s">
        <v>48</v>
      </c>
      <c r="C16" s="571"/>
      <c r="D16" s="28">
        <v>0</v>
      </c>
      <c r="E16" s="28">
        <v>0</v>
      </c>
      <c r="F16" s="28">
        <v>0</v>
      </c>
      <c r="G16" s="28">
        <v>0</v>
      </c>
      <c r="H16" s="459"/>
      <c r="I16" s="92"/>
    </row>
    <row r="17" spans="1:9" s="68" customFormat="1" ht="39" customHeight="1">
      <c r="A17" s="445" t="s">
        <v>29</v>
      </c>
      <c r="B17" s="570" t="s">
        <v>49</v>
      </c>
      <c r="C17" s="571"/>
      <c r="D17" s="28">
        <v>33480</v>
      </c>
      <c r="E17" s="28">
        <v>17190</v>
      </c>
      <c r="F17" s="28">
        <f>SUM(F18:F27)</f>
        <v>33480</v>
      </c>
      <c r="G17" s="28">
        <f>SUM(G18:G27)</f>
        <v>17190</v>
      </c>
      <c r="H17" s="459"/>
      <c r="I17" s="92"/>
    </row>
    <row r="18" spans="1:9" s="76" customFormat="1" ht="23.25" customHeight="1">
      <c r="A18" s="74"/>
      <c r="B18" s="169">
        <v>4210</v>
      </c>
      <c r="C18" s="214" t="s">
        <v>240</v>
      </c>
      <c r="D18" s="16"/>
      <c r="E18" s="16"/>
      <c r="F18" s="16">
        <v>5000</v>
      </c>
      <c r="G18" s="16"/>
      <c r="H18" s="173"/>
      <c r="I18" s="78"/>
    </row>
    <row r="19" spans="1:9" s="76" customFormat="1" ht="29.25" customHeight="1">
      <c r="A19" s="74"/>
      <c r="B19" s="169">
        <v>4240</v>
      </c>
      <c r="C19" s="378" t="s">
        <v>521</v>
      </c>
      <c r="D19" s="16"/>
      <c r="E19" s="16"/>
      <c r="F19" s="16">
        <v>1500</v>
      </c>
      <c r="G19" s="16">
        <v>0</v>
      </c>
      <c r="H19" s="173"/>
      <c r="I19" s="78"/>
    </row>
    <row r="20" spans="1:9" s="76" customFormat="1" ht="21.75" customHeight="1">
      <c r="A20" s="74"/>
      <c r="B20" s="169">
        <v>4300</v>
      </c>
      <c r="C20" s="214" t="s">
        <v>250</v>
      </c>
      <c r="D20" s="16"/>
      <c r="E20" s="16"/>
      <c r="F20" s="16">
        <v>11900</v>
      </c>
      <c r="G20" s="16">
        <v>14000</v>
      </c>
      <c r="H20" s="173"/>
      <c r="I20" s="78"/>
    </row>
    <row r="21" spans="1:9" s="76" customFormat="1" ht="21.75" customHeight="1">
      <c r="A21" s="74"/>
      <c r="B21" s="169">
        <v>4350</v>
      </c>
      <c r="C21" s="214" t="s">
        <v>252</v>
      </c>
      <c r="D21" s="16"/>
      <c r="E21" s="16"/>
      <c r="F21" s="16">
        <v>700</v>
      </c>
      <c r="G21" s="16"/>
      <c r="H21" s="173"/>
      <c r="I21" s="78"/>
    </row>
    <row r="22" spans="1:9" s="76" customFormat="1" ht="48" customHeight="1">
      <c r="A22" s="74"/>
      <c r="B22" s="169">
        <v>4360</v>
      </c>
      <c r="C22" s="382" t="s">
        <v>522</v>
      </c>
      <c r="D22" s="16"/>
      <c r="E22" s="16"/>
      <c r="F22" s="16">
        <v>2200</v>
      </c>
      <c r="G22" s="16"/>
      <c r="H22" s="173"/>
      <c r="I22" s="78"/>
    </row>
    <row r="23" spans="1:9" s="76" customFormat="1" ht="50.25" customHeight="1">
      <c r="A23" s="74"/>
      <c r="B23" s="169">
        <v>4370</v>
      </c>
      <c r="C23" s="382" t="s">
        <v>523</v>
      </c>
      <c r="D23" s="16"/>
      <c r="E23" s="16"/>
      <c r="F23" s="16">
        <v>1300</v>
      </c>
      <c r="G23" s="16"/>
      <c r="H23" s="173"/>
      <c r="I23" s="78"/>
    </row>
    <row r="24" spans="1:9" s="276" customFormat="1" ht="21.75" customHeight="1">
      <c r="A24" s="48"/>
      <c r="B24" s="169">
        <v>4410</v>
      </c>
      <c r="C24" s="214" t="s">
        <v>258</v>
      </c>
      <c r="D24" s="16"/>
      <c r="E24" s="16"/>
      <c r="F24" s="16">
        <v>500</v>
      </c>
      <c r="G24" s="16">
        <v>300</v>
      </c>
      <c r="H24" s="283"/>
      <c r="I24" s="278"/>
    </row>
    <row r="25" spans="1:9" s="276" customFormat="1" ht="21.75" customHeight="1">
      <c r="A25" s="48"/>
      <c r="B25" s="169">
        <v>4430</v>
      </c>
      <c r="C25" s="214" t="s">
        <v>260</v>
      </c>
      <c r="D25" s="16"/>
      <c r="E25" s="16"/>
      <c r="F25" s="16">
        <v>1000</v>
      </c>
      <c r="G25" s="16">
        <v>0</v>
      </c>
      <c r="H25" s="283"/>
      <c r="I25" s="278"/>
    </row>
    <row r="26" spans="1:9" s="291" customFormat="1" ht="30.75" customHeight="1">
      <c r="A26" s="288"/>
      <c r="B26" s="169">
        <v>4440</v>
      </c>
      <c r="C26" s="378" t="s">
        <v>262</v>
      </c>
      <c r="D26" s="16"/>
      <c r="E26" s="16"/>
      <c r="F26" s="16">
        <v>8380</v>
      </c>
      <c r="G26" s="16">
        <v>2890</v>
      </c>
      <c r="H26" s="289"/>
      <c r="I26" s="292"/>
    </row>
    <row r="27" spans="1:9" s="76" customFormat="1" ht="33" customHeight="1">
      <c r="A27" s="74"/>
      <c r="B27" s="169">
        <v>4700</v>
      </c>
      <c r="C27" s="214" t="s">
        <v>271</v>
      </c>
      <c r="D27" s="16"/>
      <c r="E27" s="16"/>
      <c r="F27" s="16">
        <v>1000</v>
      </c>
      <c r="G27" s="16"/>
      <c r="H27" s="173"/>
      <c r="I27" s="78"/>
    </row>
    <row r="28" spans="1:8" ht="29.25" customHeight="1">
      <c r="A28" s="573" t="s">
        <v>39</v>
      </c>
      <c r="B28" s="574"/>
      <c r="C28" s="575"/>
      <c r="D28" s="40">
        <f>D9</f>
        <v>185000</v>
      </c>
      <c r="E28" s="360">
        <f>E9</f>
        <v>100000</v>
      </c>
      <c r="F28" s="360">
        <f>F9</f>
        <v>185000</v>
      </c>
      <c r="G28" s="360">
        <f>G9</f>
        <v>100000</v>
      </c>
      <c r="H28" s="40"/>
    </row>
    <row r="29" spans="1:8" ht="33.75" customHeight="1">
      <c r="A29" s="527" t="s">
        <v>410</v>
      </c>
      <c r="B29" s="527"/>
      <c r="C29" s="527"/>
      <c r="D29" s="539">
        <f>SUM(D28:E28)</f>
        <v>285000</v>
      </c>
      <c r="E29" s="539"/>
      <c r="F29" s="539">
        <f>SUM(F28:G28)</f>
        <v>285000</v>
      </c>
      <c r="G29" s="539"/>
      <c r="H29" s="400"/>
    </row>
    <row r="30" ht="61.5" customHeight="1"/>
    <row r="31" ht="61.5" customHeight="1"/>
    <row r="32" spans="1:8" ht="30" customHeight="1">
      <c r="A32" s="522" t="s">
        <v>104</v>
      </c>
      <c r="B32" s="522"/>
      <c r="C32" s="522"/>
      <c r="D32" s="522"/>
      <c r="E32" s="522"/>
      <c r="F32" s="522"/>
      <c r="G32" s="522"/>
      <c r="H32" s="522"/>
    </row>
    <row r="34" spans="1:8" ht="60" customHeight="1">
      <c r="A34" s="218" t="s">
        <v>0</v>
      </c>
      <c r="B34" s="212" t="s">
        <v>13</v>
      </c>
      <c r="C34" s="212" t="s">
        <v>38</v>
      </c>
      <c r="D34" s="581" t="s">
        <v>540</v>
      </c>
      <c r="E34" s="582"/>
      <c r="F34" s="581" t="s">
        <v>562</v>
      </c>
      <c r="G34" s="582"/>
      <c r="H34" s="259" t="s">
        <v>275</v>
      </c>
    </row>
    <row r="35" spans="1:8" s="87" customFormat="1" ht="29.25" customHeight="1">
      <c r="A35" s="110" t="s">
        <v>3</v>
      </c>
      <c r="B35" s="526" t="s">
        <v>578</v>
      </c>
      <c r="C35" s="526"/>
      <c r="D35" s="591">
        <f>D36</f>
        <v>350</v>
      </c>
      <c r="E35" s="592"/>
      <c r="F35" s="591">
        <f>F36</f>
        <v>350</v>
      </c>
      <c r="G35" s="592"/>
      <c r="H35" s="201"/>
    </row>
    <row r="36" spans="1:8" ht="39.75" customHeight="1">
      <c r="A36" s="14"/>
      <c r="B36" s="32" t="s">
        <v>23</v>
      </c>
      <c r="C36" s="19" t="s">
        <v>24</v>
      </c>
      <c r="D36" s="587">
        <v>350</v>
      </c>
      <c r="E36" s="588"/>
      <c r="F36" s="587">
        <v>350</v>
      </c>
      <c r="G36" s="588"/>
      <c r="H36" s="171"/>
    </row>
    <row r="37" spans="1:8" s="87" customFormat="1" ht="29.25" customHeight="1">
      <c r="A37" s="110" t="s">
        <v>20</v>
      </c>
      <c r="B37" s="526" t="s">
        <v>70</v>
      </c>
      <c r="C37" s="526"/>
      <c r="D37" s="591">
        <f>SUM(D38:E39)</f>
        <v>100050</v>
      </c>
      <c r="E37" s="592"/>
      <c r="F37" s="591">
        <f>SUM(F38:G39)</f>
        <v>100050</v>
      </c>
      <c r="G37" s="592"/>
      <c r="H37" s="201"/>
    </row>
    <row r="38" spans="1:8" ht="39.75" customHeight="1">
      <c r="A38" s="33"/>
      <c r="B38" s="32" t="s">
        <v>16</v>
      </c>
      <c r="C38" s="19" t="s">
        <v>17</v>
      </c>
      <c r="D38" s="587">
        <v>100000</v>
      </c>
      <c r="E38" s="588"/>
      <c r="F38" s="587">
        <v>100000</v>
      </c>
      <c r="G38" s="588"/>
      <c r="H38" s="171"/>
    </row>
    <row r="39" spans="1:8" ht="39.75" customHeight="1">
      <c r="A39" s="33"/>
      <c r="B39" s="32" t="s">
        <v>18</v>
      </c>
      <c r="C39" s="19" t="s">
        <v>19</v>
      </c>
      <c r="D39" s="587">
        <v>50</v>
      </c>
      <c r="E39" s="588"/>
      <c r="F39" s="587">
        <v>50</v>
      </c>
      <c r="G39" s="588"/>
      <c r="H39" s="171"/>
    </row>
    <row r="40" spans="1:8" ht="27" customHeight="1">
      <c r="A40" s="572" t="s">
        <v>12</v>
      </c>
      <c r="B40" s="572"/>
      <c r="C40" s="572"/>
      <c r="D40" s="589">
        <f>D35+D37</f>
        <v>100400</v>
      </c>
      <c r="E40" s="590"/>
      <c r="F40" s="589">
        <f>F35+F37</f>
        <v>100400</v>
      </c>
      <c r="G40" s="590"/>
      <c r="H40" s="286"/>
    </row>
    <row r="42" spans="1:8" s="6" customFormat="1" ht="44.25" customHeight="1">
      <c r="A42" s="512" t="s">
        <v>563</v>
      </c>
      <c r="B42" s="512"/>
      <c r="C42" s="512"/>
      <c r="D42" s="512"/>
      <c r="E42" s="512"/>
      <c r="F42" s="512"/>
      <c r="G42" s="512"/>
      <c r="H42" s="512"/>
    </row>
    <row r="43" spans="1:7" s="6" customFormat="1" ht="12.75" customHeight="1">
      <c r="A43" s="176"/>
      <c r="B43" s="177"/>
      <c r="C43" s="178"/>
      <c r="D43" s="179"/>
      <c r="E43" s="179"/>
      <c r="F43" s="179"/>
      <c r="G43" s="179"/>
    </row>
    <row r="44" spans="1:5" s="6" customFormat="1" ht="13.5" customHeight="1">
      <c r="A44" s="513" t="s">
        <v>588</v>
      </c>
      <c r="B44" s="513"/>
      <c r="C44" s="513"/>
      <c r="D44" s="179"/>
      <c r="E44" s="179"/>
    </row>
    <row r="45" spans="1:7" s="6" customFormat="1" ht="12.75" customHeight="1">
      <c r="A45" s="176"/>
      <c r="B45" s="181" t="s">
        <v>279</v>
      </c>
      <c r="C45" s="181"/>
      <c r="D45" s="180"/>
      <c r="E45" s="180"/>
      <c r="F45" s="180"/>
      <c r="G45" s="180"/>
    </row>
  </sheetData>
  <sheetProtection/>
  <mergeCells count="38">
    <mergeCell ref="D34:E34"/>
    <mergeCell ref="F34:G34"/>
    <mergeCell ref="D37:E37"/>
    <mergeCell ref="A32:H32"/>
    <mergeCell ref="B35:C35"/>
    <mergeCell ref="D35:E35"/>
    <mergeCell ref="F35:G35"/>
    <mergeCell ref="D36:E36"/>
    <mergeCell ref="F36:G36"/>
    <mergeCell ref="D38:E38"/>
    <mergeCell ref="D40:E40"/>
    <mergeCell ref="F37:G37"/>
    <mergeCell ref="F38:G38"/>
    <mergeCell ref="F40:G40"/>
    <mergeCell ref="A44:C44"/>
    <mergeCell ref="F39:G39"/>
    <mergeCell ref="D39:E39"/>
    <mergeCell ref="A40:C40"/>
    <mergeCell ref="A42:H42"/>
    <mergeCell ref="B7:B8"/>
    <mergeCell ref="C7:C8"/>
    <mergeCell ref="H7:H8"/>
    <mergeCell ref="A29:C29"/>
    <mergeCell ref="D29:E29"/>
    <mergeCell ref="F29:G29"/>
    <mergeCell ref="B10:C10"/>
    <mergeCell ref="B16:C16"/>
    <mergeCell ref="B17:C17"/>
    <mergeCell ref="A1:H1"/>
    <mergeCell ref="A2:H2"/>
    <mergeCell ref="A3:H3"/>
    <mergeCell ref="B37:C37"/>
    <mergeCell ref="A5:H5"/>
    <mergeCell ref="B9:C9"/>
    <mergeCell ref="A28:C28"/>
    <mergeCell ref="D7:E7"/>
    <mergeCell ref="F7:G7"/>
    <mergeCell ref="A7:A8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38"/>
  <sheetViews>
    <sheetView zoomScalePageLayoutView="0" workbookViewId="0" topLeftCell="A1">
      <selection activeCell="C44" sqref="C44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16"/>
      <c r="H1" s="416"/>
      <c r="I1" s="416"/>
      <c r="J1" s="416"/>
    </row>
    <row r="2" spans="1:10" s="421" customFormat="1" ht="21.75" customHeight="1">
      <c r="A2" s="496" t="s">
        <v>524</v>
      </c>
      <c r="B2" s="496"/>
      <c r="C2" s="496"/>
      <c r="D2" s="496"/>
      <c r="E2" s="496"/>
      <c r="F2" s="496"/>
      <c r="G2" s="416"/>
      <c r="H2" s="416"/>
      <c r="I2" s="416"/>
      <c r="J2" s="416"/>
    </row>
    <row r="3" spans="1:10" s="421" customFormat="1" ht="21.75" customHeight="1">
      <c r="A3" s="497" t="s">
        <v>470</v>
      </c>
      <c r="B3" s="497"/>
      <c r="C3" s="497"/>
      <c r="D3" s="497"/>
      <c r="E3" s="497"/>
      <c r="F3" s="497"/>
      <c r="G3" s="424"/>
      <c r="H3" s="424"/>
      <c r="I3" s="424"/>
      <c r="J3" s="424"/>
    </row>
    <row r="4" spans="1:10" s="421" customFormat="1" ht="14.25" customHeight="1">
      <c r="A4" s="423"/>
      <c r="B4" s="423"/>
      <c r="C4" s="423"/>
      <c r="D4" s="423"/>
      <c r="E4" s="423"/>
      <c r="F4" s="423"/>
      <c r="G4" s="424"/>
      <c r="H4" s="424"/>
      <c r="I4" s="424"/>
      <c r="J4" s="42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78" customHeight="1">
      <c r="A7" s="218" t="s">
        <v>0</v>
      </c>
      <c r="B7" s="217" t="s">
        <v>230</v>
      </c>
      <c r="C7" s="215" t="s">
        <v>1</v>
      </c>
      <c r="D7" s="159" t="s">
        <v>540</v>
      </c>
      <c r="E7" s="446" t="s">
        <v>544</v>
      </c>
      <c r="F7" s="259" t="s">
        <v>275</v>
      </c>
      <c r="G7" s="7"/>
    </row>
    <row r="8" spans="1:6" ht="22.5" customHeight="1">
      <c r="A8" s="110" t="s">
        <v>3</v>
      </c>
      <c r="B8" s="526" t="s">
        <v>78</v>
      </c>
      <c r="C8" s="526"/>
      <c r="D8" s="219">
        <f>D9+D15+D16</f>
        <v>1188400</v>
      </c>
      <c r="E8" s="444">
        <f>E9+E15+E16</f>
        <v>1188400</v>
      </c>
      <c r="F8" s="219"/>
    </row>
    <row r="9" spans="1:7" s="68" customFormat="1" ht="22.5" customHeight="1">
      <c r="A9" s="445" t="s">
        <v>4</v>
      </c>
      <c r="B9" s="577" t="s">
        <v>542</v>
      </c>
      <c r="C9" s="578"/>
      <c r="D9" s="28">
        <v>1029579</v>
      </c>
      <c r="E9" s="28">
        <f>SUM(E10:E14)</f>
        <v>1029579</v>
      </c>
      <c r="F9" s="459"/>
      <c r="G9" s="5"/>
    </row>
    <row r="10" spans="1:11" s="68" customFormat="1" ht="21" customHeight="1">
      <c r="A10" s="33"/>
      <c r="B10" s="48">
        <v>4010</v>
      </c>
      <c r="C10" s="109" t="s">
        <v>232</v>
      </c>
      <c r="D10" s="16"/>
      <c r="E10" s="16">
        <v>815689</v>
      </c>
      <c r="F10" s="175"/>
      <c r="G10" s="4"/>
      <c r="K10" s="92"/>
    </row>
    <row r="11" spans="1:11" s="68" customFormat="1" ht="21" customHeight="1">
      <c r="A11" s="33"/>
      <c r="B11" s="48">
        <v>4040</v>
      </c>
      <c r="C11" s="109" t="s">
        <v>233</v>
      </c>
      <c r="D11" s="16"/>
      <c r="E11" s="16">
        <v>64150</v>
      </c>
      <c r="F11" s="175"/>
      <c r="G11" s="4"/>
      <c r="K11" s="92"/>
    </row>
    <row r="12" spans="1:11" s="68" customFormat="1" ht="21" customHeight="1">
      <c r="A12" s="33"/>
      <c r="B12" s="48">
        <v>4170</v>
      </c>
      <c r="C12" s="107" t="s">
        <v>234</v>
      </c>
      <c r="D12" s="16"/>
      <c r="E12" s="16"/>
      <c r="F12" s="175"/>
      <c r="G12" s="4"/>
      <c r="K12" s="92"/>
    </row>
    <row r="13" spans="1:11" s="68" customFormat="1" ht="21" customHeight="1">
      <c r="A13" s="33"/>
      <c r="B13" s="48">
        <v>4110</v>
      </c>
      <c r="C13" s="29" t="s">
        <v>235</v>
      </c>
      <c r="D13" s="16"/>
      <c r="E13" s="16">
        <v>132460</v>
      </c>
      <c r="F13" s="175"/>
      <c r="G13" s="4"/>
      <c r="K13" s="92"/>
    </row>
    <row r="14" spans="1:11" s="68" customFormat="1" ht="21" customHeight="1">
      <c r="A14" s="33"/>
      <c r="B14" s="48">
        <v>4120</v>
      </c>
      <c r="C14" s="29" t="s">
        <v>236</v>
      </c>
      <c r="D14" s="16"/>
      <c r="E14" s="16">
        <v>17280</v>
      </c>
      <c r="F14" s="175"/>
      <c r="G14" s="4"/>
      <c r="K14" s="92"/>
    </row>
    <row r="15" spans="1:11" s="68" customFormat="1" ht="24.75" customHeight="1">
      <c r="A15" s="445" t="s">
        <v>9</v>
      </c>
      <c r="B15" s="570" t="s">
        <v>48</v>
      </c>
      <c r="C15" s="571"/>
      <c r="D15" s="28">
        <v>0</v>
      </c>
      <c r="E15" s="28">
        <v>0</v>
      </c>
      <c r="F15" s="459"/>
      <c r="G15" s="4"/>
      <c r="K15" s="92"/>
    </row>
    <row r="16" spans="1:11" s="68" customFormat="1" ht="32.25" customHeight="1">
      <c r="A16" s="445" t="s">
        <v>10</v>
      </c>
      <c r="B16" s="570" t="s">
        <v>49</v>
      </c>
      <c r="C16" s="571"/>
      <c r="D16" s="28">
        <v>158821</v>
      </c>
      <c r="E16" s="28">
        <f>SUM(E17:E29)</f>
        <v>158821</v>
      </c>
      <c r="F16" s="459"/>
      <c r="G16" s="4"/>
      <c r="K16" s="92"/>
    </row>
    <row r="17" spans="1:11" s="76" customFormat="1" ht="19.5" customHeight="1">
      <c r="A17" s="74"/>
      <c r="B17" s="169">
        <v>4210</v>
      </c>
      <c r="C17" s="214" t="s">
        <v>240</v>
      </c>
      <c r="D17" s="16"/>
      <c r="E17" s="16">
        <v>12921</v>
      </c>
      <c r="F17" s="173"/>
      <c r="G17" s="77"/>
      <c r="I17" s="78"/>
      <c r="J17" s="78"/>
      <c r="K17" s="78"/>
    </row>
    <row r="18" spans="1:11" s="76" customFormat="1" ht="34.5" customHeight="1">
      <c r="A18" s="74"/>
      <c r="B18" s="169">
        <v>4240</v>
      </c>
      <c r="C18" s="378" t="s">
        <v>272</v>
      </c>
      <c r="D18" s="16"/>
      <c r="E18" s="16">
        <v>4450</v>
      </c>
      <c r="F18" s="173"/>
      <c r="G18" s="77"/>
      <c r="I18" s="78"/>
      <c r="J18" s="78"/>
      <c r="K18" s="78"/>
    </row>
    <row r="19" spans="1:11" s="76" customFormat="1" ht="18.75" customHeight="1">
      <c r="A19" s="74"/>
      <c r="B19" s="169">
        <v>4260</v>
      </c>
      <c r="C19" s="214" t="s">
        <v>244</v>
      </c>
      <c r="D19" s="16"/>
      <c r="E19" s="16">
        <v>29500</v>
      </c>
      <c r="F19" s="173"/>
      <c r="G19" s="77"/>
      <c r="I19" s="78"/>
      <c r="J19" s="78"/>
      <c r="K19" s="78"/>
    </row>
    <row r="20" spans="1:11" s="76" customFormat="1" ht="18.75" customHeight="1">
      <c r="A20" s="74"/>
      <c r="B20" s="169">
        <v>4270</v>
      </c>
      <c r="C20" s="214" t="s">
        <v>246</v>
      </c>
      <c r="D20" s="16"/>
      <c r="E20" s="16">
        <v>1600</v>
      </c>
      <c r="F20" s="173"/>
      <c r="G20" s="77"/>
      <c r="I20" s="78"/>
      <c r="J20" s="78"/>
      <c r="K20" s="78"/>
    </row>
    <row r="21" spans="1:11" s="76" customFormat="1" ht="18.75" customHeight="1">
      <c r="A21" s="74"/>
      <c r="B21" s="169">
        <v>4280</v>
      </c>
      <c r="C21" s="213" t="s">
        <v>248</v>
      </c>
      <c r="D21" s="16"/>
      <c r="E21" s="16">
        <v>400</v>
      </c>
      <c r="F21" s="173"/>
      <c r="G21" s="77"/>
      <c r="I21" s="78"/>
      <c r="J21" s="78"/>
      <c r="K21" s="78"/>
    </row>
    <row r="22" spans="1:11" s="76" customFormat="1" ht="18.75" customHeight="1">
      <c r="A22" s="74"/>
      <c r="B22" s="169">
        <v>4300</v>
      </c>
      <c r="C22" s="214" t="s">
        <v>250</v>
      </c>
      <c r="D22" s="16"/>
      <c r="E22" s="16">
        <v>53500</v>
      </c>
      <c r="F22" s="173"/>
      <c r="G22" s="77"/>
      <c r="I22" s="78"/>
      <c r="J22" s="78"/>
      <c r="K22" s="78"/>
    </row>
    <row r="23" spans="1:11" s="76" customFormat="1" ht="18.75" customHeight="1">
      <c r="A23" s="74"/>
      <c r="B23" s="169">
        <v>4350</v>
      </c>
      <c r="C23" s="214" t="s">
        <v>252</v>
      </c>
      <c r="D23" s="16"/>
      <c r="E23" s="16">
        <v>1500</v>
      </c>
      <c r="F23" s="173"/>
      <c r="G23" s="77"/>
      <c r="I23" s="78"/>
      <c r="J23" s="78"/>
      <c r="K23" s="78"/>
    </row>
    <row r="24" spans="1:11" s="76" customFormat="1" ht="43.5" customHeight="1">
      <c r="A24" s="74"/>
      <c r="B24" s="169">
        <v>4360</v>
      </c>
      <c r="C24" s="216" t="s">
        <v>254</v>
      </c>
      <c r="D24" s="16"/>
      <c r="E24" s="16">
        <v>600</v>
      </c>
      <c r="F24" s="173"/>
      <c r="G24" s="77"/>
      <c r="I24" s="78"/>
      <c r="J24" s="78"/>
      <c r="K24" s="78"/>
    </row>
    <row r="25" spans="1:11" s="76" customFormat="1" ht="42" customHeight="1">
      <c r="A25" s="74"/>
      <c r="B25" s="169">
        <v>4370</v>
      </c>
      <c r="C25" s="216" t="s">
        <v>256</v>
      </c>
      <c r="D25" s="16"/>
      <c r="E25" s="16">
        <v>2500</v>
      </c>
      <c r="F25" s="173"/>
      <c r="G25" s="77"/>
      <c r="I25" s="78"/>
      <c r="J25" s="78"/>
      <c r="K25" s="78"/>
    </row>
    <row r="26" spans="1:11" s="276" customFormat="1" ht="18.75" customHeight="1">
      <c r="A26" s="48"/>
      <c r="B26" s="169">
        <v>4410</v>
      </c>
      <c r="C26" s="214" t="s">
        <v>258</v>
      </c>
      <c r="D26" s="16"/>
      <c r="E26" s="16">
        <v>500</v>
      </c>
      <c r="F26" s="283"/>
      <c r="G26" s="277"/>
      <c r="I26" s="278"/>
      <c r="J26" s="278"/>
      <c r="K26" s="278"/>
    </row>
    <row r="27" spans="1:11" s="276" customFormat="1" ht="18.75" customHeight="1">
      <c r="A27" s="48"/>
      <c r="B27" s="169">
        <v>4430</v>
      </c>
      <c r="C27" s="214" t="s">
        <v>260</v>
      </c>
      <c r="D27" s="16"/>
      <c r="E27" s="16">
        <v>650</v>
      </c>
      <c r="F27" s="283"/>
      <c r="G27" s="277"/>
      <c r="I27" s="278"/>
      <c r="J27" s="278"/>
      <c r="K27" s="278"/>
    </row>
    <row r="28" spans="1:11" s="291" customFormat="1" ht="31.5" customHeight="1">
      <c r="A28" s="288"/>
      <c r="B28" s="169">
        <v>4440</v>
      </c>
      <c r="C28" s="214" t="s">
        <v>262</v>
      </c>
      <c r="D28" s="16"/>
      <c r="E28" s="16">
        <v>50200</v>
      </c>
      <c r="F28" s="289"/>
      <c r="G28" s="290"/>
      <c r="I28" s="292"/>
      <c r="J28" s="292"/>
      <c r="K28" s="292"/>
    </row>
    <row r="29" spans="1:11" s="76" customFormat="1" ht="33" customHeight="1">
      <c r="A29" s="74"/>
      <c r="B29" s="169">
        <v>4700</v>
      </c>
      <c r="C29" s="213" t="s">
        <v>271</v>
      </c>
      <c r="D29" s="16"/>
      <c r="E29" s="16">
        <v>500</v>
      </c>
      <c r="F29" s="173"/>
      <c r="G29" s="77"/>
      <c r="I29" s="78"/>
      <c r="J29" s="78"/>
      <c r="K29" s="78"/>
    </row>
    <row r="30" spans="1:6" ht="22.5" customHeight="1">
      <c r="A30" s="110" t="s">
        <v>20</v>
      </c>
      <c r="B30" s="568" t="s">
        <v>101</v>
      </c>
      <c r="C30" s="569"/>
      <c r="D30" s="219">
        <f>D31</f>
        <v>11600</v>
      </c>
      <c r="E30" s="219">
        <f>E31</f>
        <v>11600</v>
      </c>
      <c r="F30" s="219"/>
    </row>
    <row r="31" spans="1:11" s="68" customFormat="1" ht="29.25" customHeight="1">
      <c r="A31" s="445" t="s">
        <v>4</v>
      </c>
      <c r="B31" s="570" t="s">
        <v>49</v>
      </c>
      <c r="C31" s="571"/>
      <c r="D31" s="28">
        <v>11600</v>
      </c>
      <c r="E31" s="28">
        <f>SUM(E32)</f>
        <v>11600</v>
      </c>
      <c r="F31" s="459"/>
      <c r="G31" s="4"/>
      <c r="K31" s="92"/>
    </row>
    <row r="32" spans="1:11" s="298" customFormat="1" ht="31.5" customHeight="1">
      <c r="A32" s="14"/>
      <c r="B32" s="310" t="s">
        <v>261</v>
      </c>
      <c r="C32" s="309" t="s">
        <v>262</v>
      </c>
      <c r="D32" s="16">
        <v>0</v>
      </c>
      <c r="E32" s="16">
        <v>11600</v>
      </c>
      <c r="F32" s="293"/>
      <c r="G32" s="294"/>
      <c r="H32" s="295"/>
      <c r="I32" s="296"/>
      <c r="J32" s="297"/>
      <c r="K32" s="296"/>
    </row>
    <row r="33" spans="1:6" ht="29.25" customHeight="1">
      <c r="A33" s="573" t="s">
        <v>39</v>
      </c>
      <c r="B33" s="574"/>
      <c r="C33" s="575"/>
      <c r="D33" s="40">
        <f>D8+D30</f>
        <v>1200000</v>
      </c>
      <c r="E33" s="435">
        <f>E8+E30</f>
        <v>1200000</v>
      </c>
      <c r="F33" s="40"/>
    </row>
    <row r="34" ht="10.5" customHeight="1"/>
    <row r="35" spans="1:8" s="6" customFormat="1" ht="44.25" customHeight="1">
      <c r="A35" s="512" t="s">
        <v>564</v>
      </c>
      <c r="B35" s="512"/>
      <c r="C35" s="512"/>
      <c r="D35" s="512"/>
      <c r="E35" s="512"/>
      <c r="F35" s="512"/>
      <c r="G35" s="287"/>
      <c r="H35" s="287"/>
    </row>
    <row r="36" spans="1:5" s="6" customFormat="1" ht="12.75" customHeight="1">
      <c r="A36" s="176"/>
      <c r="B36" s="177"/>
      <c r="C36" s="178"/>
      <c r="D36" s="179"/>
      <c r="E36" s="179"/>
    </row>
    <row r="37" spans="1:5" s="6" customFormat="1" ht="13.5" customHeight="1">
      <c r="A37" s="513" t="s">
        <v>588</v>
      </c>
      <c r="B37" s="513"/>
      <c r="C37" s="513"/>
      <c r="D37" s="179"/>
      <c r="E37" s="179"/>
    </row>
    <row r="38" spans="1:5" s="6" customFormat="1" ht="12.75" customHeight="1">
      <c r="A38" s="176"/>
      <c r="B38" s="181" t="s">
        <v>279</v>
      </c>
      <c r="C38" s="181"/>
      <c r="D38" s="180"/>
      <c r="E38" s="180"/>
    </row>
  </sheetData>
  <sheetProtection/>
  <mergeCells count="14">
    <mergeCell ref="G5:J5"/>
    <mergeCell ref="B8:C8"/>
    <mergeCell ref="B30:C30"/>
    <mergeCell ref="A33:C33"/>
    <mergeCell ref="A2:F2"/>
    <mergeCell ref="A3:F3"/>
    <mergeCell ref="B9:C9"/>
    <mergeCell ref="B15:C15"/>
    <mergeCell ref="B16:C16"/>
    <mergeCell ref="B31:C31"/>
    <mergeCell ref="A35:F35"/>
    <mergeCell ref="A37:C37"/>
    <mergeCell ref="A1:F1"/>
    <mergeCell ref="A5:F5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50"/>
  <sheetViews>
    <sheetView zoomScalePageLayoutView="0" workbookViewId="0" topLeftCell="A1">
      <selection activeCell="B36" sqref="B36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16"/>
      <c r="H1" s="416"/>
      <c r="I1" s="416"/>
      <c r="J1" s="416"/>
    </row>
    <row r="2" spans="1:10" s="421" customFormat="1" ht="21.75" customHeight="1">
      <c r="A2" s="496" t="s">
        <v>525</v>
      </c>
      <c r="B2" s="496"/>
      <c r="C2" s="496"/>
      <c r="D2" s="496"/>
      <c r="E2" s="496"/>
      <c r="F2" s="496"/>
      <c r="G2" s="416"/>
      <c r="H2" s="416"/>
      <c r="I2" s="416"/>
      <c r="J2" s="416"/>
    </row>
    <row r="3" spans="1:10" s="421" customFormat="1" ht="21.75" customHeight="1">
      <c r="A3" s="497" t="s">
        <v>470</v>
      </c>
      <c r="B3" s="497"/>
      <c r="C3" s="497"/>
      <c r="D3" s="497"/>
      <c r="E3" s="497"/>
      <c r="F3" s="497"/>
      <c r="G3" s="424"/>
      <c r="H3" s="424"/>
      <c r="I3" s="424"/>
      <c r="J3" s="424"/>
    </row>
    <row r="4" spans="1:10" s="421" customFormat="1" ht="14.25" customHeight="1">
      <c r="A4" s="423"/>
      <c r="B4" s="423"/>
      <c r="C4" s="423"/>
      <c r="D4" s="423"/>
      <c r="E4" s="423"/>
      <c r="F4" s="423"/>
      <c r="G4" s="424"/>
      <c r="H4" s="424"/>
      <c r="I4" s="424"/>
      <c r="J4" s="42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75.75" customHeight="1">
      <c r="A7" s="218" t="s">
        <v>0</v>
      </c>
      <c r="B7" s="217" t="s">
        <v>230</v>
      </c>
      <c r="C7" s="215" t="s">
        <v>1</v>
      </c>
      <c r="D7" s="159" t="s">
        <v>540</v>
      </c>
      <c r="E7" s="446" t="s">
        <v>544</v>
      </c>
      <c r="F7" s="259" t="s">
        <v>275</v>
      </c>
      <c r="G7" s="7"/>
    </row>
    <row r="8" spans="1:6" ht="22.5" customHeight="1">
      <c r="A8" s="110" t="s">
        <v>3</v>
      </c>
      <c r="B8" s="526" t="s">
        <v>76</v>
      </c>
      <c r="C8" s="526"/>
      <c r="D8" s="219">
        <f>D9+D15+D17</f>
        <v>2100000</v>
      </c>
      <c r="E8" s="444">
        <f>E9+E15+E17</f>
        <v>2100000</v>
      </c>
      <c r="F8" s="219"/>
    </row>
    <row r="9" spans="1:7" s="68" customFormat="1" ht="24.75" customHeight="1">
      <c r="A9" s="445" t="s">
        <v>4</v>
      </c>
      <c r="B9" s="577" t="s">
        <v>566</v>
      </c>
      <c r="C9" s="578"/>
      <c r="D9" s="28">
        <v>1380500</v>
      </c>
      <c r="E9" s="28">
        <f>SUM(E10:E14)</f>
        <v>1380500</v>
      </c>
      <c r="F9" s="459"/>
      <c r="G9" s="5"/>
    </row>
    <row r="10" spans="1:11" s="68" customFormat="1" ht="21.75" customHeight="1">
      <c r="A10" s="33"/>
      <c r="B10" s="48">
        <v>4010</v>
      </c>
      <c r="C10" s="109" t="s">
        <v>232</v>
      </c>
      <c r="D10" s="16"/>
      <c r="E10" s="16">
        <v>1098500</v>
      </c>
      <c r="F10" s="175"/>
      <c r="G10" s="4"/>
      <c r="K10" s="92"/>
    </row>
    <row r="11" spans="1:11" s="68" customFormat="1" ht="21.75" customHeight="1">
      <c r="A11" s="33"/>
      <c r="B11" s="48">
        <v>4040</v>
      </c>
      <c r="C11" s="109" t="s">
        <v>233</v>
      </c>
      <c r="D11" s="16"/>
      <c r="E11" s="16">
        <v>83000</v>
      </c>
      <c r="F11" s="175"/>
      <c r="G11" s="4"/>
      <c r="K11" s="92"/>
    </row>
    <row r="12" spans="1:11" s="68" customFormat="1" ht="21.75" customHeight="1">
      <c r="A12" s="33"/>
      <c r="B12" s="48">
        <v>4170</v>
      </c>
      <c r="C12" s="107" t="s">
        <v>234</v>
      </c>
      <c r="D12" s="16"/>
      <c r="E12" s="16"/>
      <c r="F12" s="175"/>
      <c r="G12" s="4"/>
      <c r="K12" s="92"/>
    </row>
    <row r="13" spans="1:11" s="68" customFormat="1" ht="21.75" customHeight="1">
      <c r="A13" s="33"/>
      <c r="B13" s="48">
        <v>4110</v>
      </c>
      <c r="C13" s="29" t="s">
        <v>290</v>
      </c>
      <c r="D13" s="16"/>
      <c r="E13" s="16">
        <v>171000</v>
      </c>
      <c r="F13" s="175"/>
      <c r="G13" s="4"/>
      <c r="K13" s="92"/>
    </row>
    <row r="14" spans="1:11" s="68" customFormat="1" ht="21.75" customHeight="1">
      <c r="A14" s="33"/>
      <c r="B14" s="48">
        <v>4120</v>
      </c>
      <c r="C14" s="29" t="s">
        <v>236</v>
      </c>
      <c r="D14" s="16"/>
      <c r="E14" s="16">
        <v>28000</v>
      </c>
      <c r="F14" s="175"/>
      <c r="G14" s="4"/>
      <c r="K14" s="92"/>
    </row>
    <row r="15" spans="1:11" s="68" customFormat="1" ht="26.25" customHeight="1">
      <c r="A15" s="445" t="s">
        <v>9</v>
      </c>
      <c r="B15" s="570" t="s">
        <v>48</v>
      </c>
      <c r="C15" s="571"/>
      <c r="D15" s="28">
        <v>18000</v>
      </c>
      <c r="E15" s="28">
        <f>E16</f>
        <v>18000</v>
      </c>
      <c r="F15" s="459"/>
      <c r="G15" s="4"/>
      <c r="K15" s="92"/>
    </row>
    <row r="16" spans="1:11" s="68" customFormat="1" ht="26.25" customHeight="1">
      <c r="A16" s="490"/>
      <c r="B16" s="254">
        <v>3020</v>
      </c>
      <c r="C16" s="354" t="s">
        <v>383</v>
      </c>
      <c r="D16" s="396"/>
      <c r="E16" s="396">
        <v>18000</v>
      </c>
      <c r="F16" s="184"/>
      <c r="G16" s="4"/>
      <c r="K16" s="92"/>
    </row>
    <row r="17" spans="1:11" s="68" customFormat="1" ht="36" customHeight="1">
      <c r="A17" s="445" t="s">
        <v>10</v>
      </c>
      <c r="B17" s="570" t="s">
        <v>49</v>
      </c>
      <c r="C17" s="571"/>
      <c r="D17" s="28">
        <v>701500</v>
      </c>
      <c r="E17" s="28">
        <f>SUM(E18:E30)</f>
        <v>701500</v>
      </c>
      <c r="F17" s="459"/>
      <c r="G17" s="4"/>
      <c r="K17" s="92"/>
    </row>
    <row r="18" spans="1:11" s="76" customFormat="1" ht="28.5" customHeight="1">
      <c r="A18" s="74"/>
      <c r="B18" s="169">
        <v>4210</v>
      </c>
      <c r="C18" s="214" t="s">
        <v>240</v>
      </c>
      <c r="D18" s="16"/>
      <c r="E18" s="16">
        <v>125000</v>
      </c>
      <c r="F18" s="173"/>
      <c r="G18" s="77"/>
      <c r="I18" s="78"/>
      <c r="J18" s="78"/>
      <c r="K18" s="78"/>
    </row>
    <row r="19" spans="1:11" s="76" customFormat="1" ht="25.5" customHeight="1">
      <c r="A19" s="74"/>
      <c r="B19" s="169">
        <v>4220</v>
      </c>
      <c r="C19" s="214" t="s">
        <v>307</v>
      </c>
      <c r="D19" s="16"/>
      <c r="E19" s="16">
        <v>180000</v>
      </c>
      <c r="F19" s="173"/>
      <c r="G19" s="77"/>
      <c r="I19" s="78"/>
      <c r="J19" s="78"/>
      <c r="K19" s="78"/>
    </row>
    <row r="20" spans="1:11" s="76" customFormat="1" ht="37.5" customHeight="1">
      <c r="A20" s="74"/>
      <c r="B20" s="169">
        <v>4240</v>
      </c>
      <c r="C20" s="378" t="s">
        <v>514</v>
      </c>
      <c r="D20" s="16"/>
      <c r="E20" s="16">
        <v>4000</v>
      </c>
      <c r="F20" s="173"/>
      <c r="G20" s="77"/>
      <c r="I20" s="78"/>
      <c r="J20" s="78"/>
      <c r="K20" s="78"/>
    </row>
    <row r="21" spans="1:11" s="76" customFormat="1" ht="24" customHeight="1">
      <c r="A21" s="74"/>
      <c r="B21" s="169">
        <v>4260</v>
      </c>
      <c r="C21" s="214" t="s">
        <v>244</v>
      </c>
      <c r="D21" s="16"/>
      <c r="E21" s="16">
        <v>186000</v>
      </c>
      <c r="F21" s="173"/>
      <c r="G21" s="77"/>
      <c r="I21" s="78"/>
      <c r="J21" s="78"/>
      <c r="K21" s="78"/>
    </row>
    <row r="22" spans="1:11" s="76" customFormat="1" ht="24" customHeight="1">
      <c r="A22" s="74"/>
      <c r="B22" s="169">
        <v>4270</v>
      </c>
      <c r="C22" s="214" t="s">
        <v>246</v>
      </c>
      <c r="D22" s="16"/>
      <c r="E22" s="16">
        <v>30200</v>
      </c>
      <c r="F22" s="173"/>
      <c r="G22" s="77"/>
      <c r="I22" s="78"/>
      <c r="J22" s="78"/>
      <c r="K22" s="78"/>
    </row>
    <row r="23" spans="1:11" s="76" customFormat="1" ht="24" customHeight="1">
      <c r="A23" s="74"/>
      <c r="B23" s="169">
        <v>4280</v>
      </c>
      <c r="C23" s="213" t="s">
        <v>248</v>
      </c>
      <c r="D23" s="16"/>
      <c r="E23" s="16">
        <v>2000</v>
      </c>
      <c r="F23" s="173"/>
      <c r="G23" s="77"/>
      <c r="I23" s="78"/>
      <c r="J23" s="78"/>
      <c r="K23" s="78"/>
    </row>
    <row r="24" spans="1:11" s="76" customFormat="1" ht="24" customHeight="1">
      <c r="A24" s="74"/>
      <c r="B24" s="169">
        <v>4300</v>
      </c>
      <c r="C24" s="214" t="s">
        <v>250</v>
      </c>
      <c r="D24" s="16"/>
      <c r="E24" s="16">
        <v>98000</v>
      </c>
      <c r="F24" s="173"/>
      <c r="G24" s="77"/>
      <c r="I24" s="78"/>
      <c r="J24" s="78"/>
      <c r="K24" s="78"/>
    </row>
    <row r="25" spans="1:11" s="76" customFormat="1" ht="24" customHeight="1">
      <c r="A25" s="74"/>
      <c r="B25" s="169">
        <v>4350</v>
      </c>
      <c r="C25" s="214" t="s">
        <v>327</v>
      </c>
      <c r="D25" s="16"/>
      <c r="E25" s="16">
        <v>900</v>
      </c>
      <c r="F25" s="173"/>
      <c r="G25" s="77"/>
      <c r="I25" s="78"/>
      <c r="J25" s="78"/>
      <c r="K25" s="78"/>
    </row>
    <row r="26" spans="1:11" s="76" customFormat="1" ht="47.25" customHeight="1">
      <c r="A26" s="74"/>
      <c r="B26" s="169">
        <v>4370</v>
      </c>
      <c r="C26" s="216" t="s">
        <v>256</v>
      </c>
      <c r="D26" s="16"/>
      <c r="E26" s="16">
        <v>5000</v>
      </c>
      <c r="F26" s="173"/>
      <c r="G26" s="77"/>
      <c r="I26" s="78"/>
      <c r="J26" s="78"/>
      <c r="K26" s="78"/>
    </row>
    <row r="27" spans="1:11" s="276" customFormat="1" ht="24" customHeight="1">
      <c r="A27" s="48"/>
      <c r="B27" s="169">
        <v>4410</v>
      </c>
      <c r="C27" s="214" t="s">
        <v>258</v>
      </c>
      <c r="D27" s="16"/>
      <c r="E27" s="16">
        <v>3000</v>
      </c>
      <c r="F27" s="283"/>
      <c r="G27" s="277"/>
      <c r="I27" s="278"/>
      <c r="J27" s="278"/>
      <c r="K27" s="278"/>
    </row>
    <row r="28" spans="1:11" s="276" customFormat="1" ht="24" customHeight="1">
      <c r="A28" s="48"/>
      <c r="B28" s="169">
        <v>4430</v>
      </c>
      <c r="C28" s="214" t="s">
        <v>260</v>
      </c>
      <c r="D28" s="16"/>
      <c r="E28" s="16">
        <v>4200</v>
      </c>
      <c r="F28" s="283"/>
      <c r="G28" s="277"/>
      <c r="I28" s="278"/>
      <c r="J28" s="278"/>
      <c r="K28" s="278"/>
    </row>
    <row r="29" spans="1:11" s="291" customFormat="1" ht="27.75" customHeight="1">
      <c r="A29" s="288"/>
      <c r="B29" s="169">
        <v>4440</v>
      </c>
      <c r="C29" s="378" t="s">
        <v>262</v>
      </c>
      <c r="D29" s="16"/>
      <c r="E29" s="16">
        <v>58200</v>
      </c>
      <c r="F29" s="289"/>
      <c r="G29" s="290"/>
      <c r="I29" s="292"/>
      <c r="J29" s="292"/>
      <c r="K29" s="292"/>
    </row>
    <row r="30" spans="1:11" s="76" customFormat="1" ht="33" customHeight="1">
      <c r="A30" s="74"/>
      <c r="B30" s="169">
        <v>4700</v>
      </c>
      <c r="C30" s="213" t="s">
        <v>271</v>
      </c>
      <c r="D30" s="16"/>
      <c r="E30" s="16">
        <v>5000</v>
      </c>
      <c r="F30" s="173"/>
      <c r="G30" s="77"/>
      <c r="I30" s="78"/>
      <c r="J30" s="78"/>
      <c r="K30" s="78"/>
    </row>
    <row r="31" spans="1:6" ht="29.25" customHeight="1">
      <c r="A31" s="573" t="s">
        <v>39</v>
      </c>
      <c r="B31" s="574"/>
      <c r="C31" s="575"/>
      <c r="D31" s="40">
        <f>D8</f>
        <v>2100000</v>
      </c>
      <c r="E31" s="40">
        <f>E8</f>
        <v>2100000</v>
      </c>
      <c r="F31" s="40"/>
    </row>
    <row r="32" ht="37.5" customHeight="1"/>
    <row r="33" ht="36.75" customHeight="1"/>
    <row r="34" spans="1:6" ht="30" customHeight="1">
      <c r="A34" s="522" t="s">
        <v>104</v>
      </c>
      <c r="B34" s="522"/>
      <c r="C34" s="522"/>
      <c r="D34" s="522"/>
      <c r="E34" s="522"/>
      <c r="F34" s="522"/>
    </row>
    <row r="36" spans="1:6" ht="64.5" customHeight="1">
      <c r="A36" s="218" t="s">
        <v>0</v>
      </c>
      <c r="B36" s="212" t="s">
        <v>13</v>
      </c>
      <c r="C36" s="212" t="s">
        <v>38</v>
      </c>
      <c r="D36" s="159" t="s">
        <v>540</v>
      </c>
      <c r="E36" s="446" t="s">
        <v>544</v>
      </c>
      <c r="F36" s="259" t="s">
        <v>275</v>
      </c>
    </row>
    <row r="37" spans="1:6" s="87" customFormat="1" ht="21" customHeight="1">
      <c r="A37" s="110" t="s">
        <v>3</v>
      </c>
      <c r="B37" s="526" t="s">
        <v>578</v>
      </c>
      <c r="C37" s="526"/>
      <c r="D37" s="21">
        <f>D38</f>
        <v>1700</v>
      </c>
      <c r="E37" s="21">
        <f>E38</f>
        <v>1700</v>
      </c>
      <c r="F37" s="201"/>
    </row>
    <row r="38" spans="1:6" ht="23.25" customHeight="1">
      <c r="A38" s="14"/>
      <c r="B38" s="32" t="s">
        <v>23</v>
      </c>
      <c r="C38" s="45" t="s">
        <v>24</v>
      </c>
      <c r="D38" s="46">
        <v>1700</v>
      </c>
      <c r="E38" s="46">
        <v>1700</v>
      </c>
      <c r="F38" s="171"/>
    </row>
    <row r="39" spans="1:6" s="87" customFormat="1" ht="21" customHeight="1">
      <c r="A39" s="110" t="s">
        <v>20</v>
      </c>
      <c r="B39" s="526" t="s">
        <v>76</v>
      </c>
      <c r="C39" s="526"/>
      <c r="D39" s="21">
        <f>SUM(D40:D44)</f>
        <v>270650</v>
      </c>
      <c r="E39" s="21">
        <f>SUM(E40:E44)</f>
        <v>270650</v>
      </c>
      <c r="F39" s="201"/>
    </row>
    <row r="40" spans="1:6" ht="23.25" customHeight="1">
      <c r="A40" s="33"/>
      <c r="B40" s="32" t="s">
        <v>25</v>
      </c>
      <c r="C40" s="45" t="s">
        <v>26</v>
      </c>
      <c r="D40" s="46">
        <v>50000</v>
      </c>
      <c r="E40" s="46">
        <v>50000</v>
      </c>
      <c r="F40" s="171"/>
    </row>
    <row r="41" spans="1:6" ht="97.5" customHeight="1">
      <c r="A41" s="33"/>
      <c r="B41" s="32" t="s">
        <v>15</v>
      </c>
      <c r="C41" s="20" t="s">
        <v>46</v>
      </c>
      <c r="D41" s="46">
        <v>40000</v>
      </c>
      <c r="E41" s="46">
        <v>40000</v>
      </c>
      <c r="F41" s="170"/>
    </row>
    <row r="42" spans="1:6" ht="22.5" customHeight="1">
      <c r="A42" s="33"/>
      <c r="B42" s="43" t="s">
        <v>16</v>
      </c>
      <c r="C42" s="44" t="s">
        <v>17</v>
      </c>
      <c r="D42" s="46">
        <v>180000</v>
      </c>
      <c r="E42" s="46">
        <v>180000</v>
      </c>
      <c r="F42" s="170"/>
    </row>
    <row r="43" spans="1:6" ht="22.5" customHeight="1">
      <c r="A43" s="33"/>
      <c r="B43" s="32" t="s">
        <v>23</v>
      </c>
      <c r="C43" s="18" t="s">
        <v>24</v>
      </c>
      <c r="D43" s="46">
        <v>500</v>
      </c>
      <c r="E43" s="46">
        <v>500</v>
      </c>
      <c r="F43" s="170"/>
    </row>
    <row r="44" spans="1:6" ht="22.5" customHeight="1">
      <c r="A44" s="33"/>
      <c r="B44" s="32" t="s">
        <v>18</v>
      </c>
      <c r="C44" s="15" t="s">
        <v>19</v>
      </c>
      <c r="D44" s="46">
        <v>150</v>
      </c>
      <c r="E44" s="46">
        <v>150</v>
      </c>
      <c r="F44" s="170"/>
    </row>
    <row r="45" spans="1:6" ht="27" customHeight="1">
      <c r="A45" s="572" t="s">
        <v>12</v>
      </c>
      <c r="B45" s="572"/>
      <c r="C45" s="572"/>
      <c r="D45" s="27">
        <f>D37+D39</f>
        <v>272350</v>
      </c>
      <c r="E45" s="27">
        <f>E37+E39</f>
        <v>272350</v>
      </c>
      <c r="F45" s="286"/>
    </row>
    <row r="46" spans="1:6" s="322" customFormat="1" ht="27" customHeight="1">
      <c r="A46" s="319"/>
      <c r="B46" s="319"/>
      <c r="C46" s="319"/>
      <c r="D46" s="320"/>
      <c r="E46" s="320"/>
      <c r="F46" s="321"/>
    </row>
    <row r="47" spans="1:8" s="6" customFormat="1" ht="44.25" customHeight="1">
      <c r="A47" s="512" t="s">
        <v>567</v>
      </c>
      <c r="B47" s="512"/>
      <c r="C47" s="512"/>
      <c r="D47" s="512"/>
      <c r="E47" s="512"/>
      <c r="F47" s="512"/>
      <c r="G47" s="287"/>
      <c r="H47" s="287"/>
    </row>
    <row r="48" spans="1:5" s="6" customFormat="1" ht="12.75" customHeight="1">
      <c r="A48" s="176"/>
      <c r="B48" s="177"/>
      <c r="C48" s="178"/>
      <c r="D48" s="179"/>
      <c r="E48" s="179"/>
    </row>
    <row r="49" spans="1:5" s="6" customFormat="1" ht="13.5" customHeight="1">
      <c r="A49" s="513" t="s">
        <v>588</v>
      </c>
      <c r="B49" s="513"/>
      <c r="C49" s="513"/>
      <c r="D49" s="179"/>
      <c r="E49" s="179"/>
    </row>
    <row r="50" spans="1:5" s="6" customFormat="1" ht="12.75" customHeight="1">
      <c r="A50" s="176"/>
      <c r="B50" s="181" t="s">
        <v>279</v>
      </c>
      <c r="C50" s="181"/>
      <c r="D50" s="180"/>
      <c r="E50" s="180"/>
    </row>
  </sheetData>
  <sheetProtection/>
  <mergeCells count="16">
    <mergeCell ref="B9:C9"/>
    <mergeCell ref="B15:C15"/>
    <mergeCell ref="B17:C17"/>
    <mergeCell ref="A31:C31"/>
    <mergeCell ref="A47:F47"/>
    <mergeCell ref="A49:C49"/>
    <mergeCell ref="A34:F34"/>
    <mergeCell ref="B39:C39"/>
    <mergeCell ref="A45:C45"/>
    <mergeCell ref="B37:C37"/>
    <mergeCell ref="A1:F1"/>
    <mergeCell ref="A2:F2"/>
    <mergeCell ref="A3:F3"/>
    <mergeCell ref="A5:F5"/>
    <mergeCell ref="G5:J5"/>
    <mergeCell ref="B8:C8"/>
  </mergeCells>
  <printOptions horizontalCentered="1"/>
  <pageMargins left="0.7086614173228347" right="0.5905511811023623" top="0.8267716535433072" bottom="1.54" header="0.4724409448818898" footer="0.31496062992125984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86"/>
  <sheetViews>
    <sheetView zoomScalePageLayoutView="0" workbookViewId="0" topLeftCell="A73">
      <selection activeCell="A83" sqref="A83:F83"/>
    </sheetView>
  </sheetViews>
  <sheetFormatPr defaultColWidth="9.00390625" defaultRowHeight="15"/>
  <cols>
    <col min="1" max="1" width="4.57421875" style="1" customWidth="1"/>
    <col min="2" max="2" width="9.421875" style="1" customWidth="1"/>
    <col min="3" max="3" width="41.7109375" style="1" customWidth="1"/>
    <col min="4" max="4" width="20.7109375" style="1" customWidth="1"/>
    <col min="5" max="5" width="20.7109375" style="164" customWidth="1"/>
    <col min="6" max="6" width="15.28125" style="1" customWidth="1"/>
    <col min="7" max="16384" width="9.00390625" style="1" customWidth="1"/>
  </cols>
  <sheetData>
    <row r="1" spans="1:6" s="421" customFormat="1" ht="21.75" customHeight="1">
      <c r="A1" s="496" t="s">
        <v>539</v>
      </c>
      <c r="B1" s="496"/>
      <c r="C1" s="496"/>
      <c r="D1" s="496"/>
      <c r="E1" s="496"/>
      <c r="F1" s="496"/>
    </row>
    <row r="2" spans="1:6" s="421" customFormat="1" ht="21.75" customHeight="1">
      <c r="A2" s="496" t="s">
        <v>482</v>
      </c>
      <c r="B2" s="496"/>
      <c r="C2" s="496"/>
      <c r="D2" s="496"/>
      <c r="E2" s="496"/>
      <c r="F2" s="496"/>
    </row>
    <row r="3" spans="1:6" s="421" customFormat="1" ht="21.75" customHeight="1">
      <c r="A3" s="497" t="s">
        <v>470</v>
      </c>
      <c r="B3" s="497"/>
      <c r="C3" s="497"/>
      <c r="D3" s="497"/>
      <c r="E3" s="497"/>
      <c r="F3" s="497"/>
    </row>
    <row r="4" spans="1:6" s="421" customFormat="1" ht="15" customHeight="1">
      <c r="A4" s="423"/>
      <c r="B4" s="423"/>
      <c r="C4" s="423"/>
      <c r="D4" s="423"/>
      <c r="E4" s="423"/>
      <c r="F4" s="423"/>
    </row>
    <row r="5" spans="1:6" ht="30" customHeight="1">
      <c r="A5" s="522" t="s">
        <v>1</v>
      </c>
      <c r="B5" s="522"/>
      <c r="C5" s="522"/>
      <c r="D5" s="522"/>
      <c r="E5" s="522"/>
      <c r="F5" s="522"/>
    </row>
    <row r="6" spans="1:4" ht="18" customHeight="1">
      <c r="A6" s="11"/>
      <c r="B6" s="11"/>
      <c r="C6" s="11"/>
      <c r="D6" s="12"/>
    </row>
    <row r="7" spans="1:6" ht="69" customHeight="1">
      <c r="A7" s="155" t="s">
        <v>0</v>
      </c>
      <c r="B7" s="197" t="s">
        <v>230</v>
      </c>
      <c r="C7" s="373" t="s">
        <v>1</v>
      </c>
      <c r="D7" s="159" t="s">
        <v>540</v>
      </c>
      <c r="E7" s="446" t="s">
        <v>544</v>
      </c>
      <c r="F7" s="165" t="s">
        <v>275</v>
      </c>
    </row>
    <row r="8" spans="1:6" ht="32.25" customHeight="1">
      <c r="A8" s="110" t="s">
        <v>3</v>
      </c>
      <c r="B8" s="526" t="s">
        <v>68</v>
      </c>
      <c r="C8" s="526"/>
      <c r="D8" s="156">
        <f>D9+D15+D17+D35+D36+D37+D38+D39</f>
        <v>8460215</v>
      </c>
      <c r="E8" s="444">
        <f>E9+E15+E17+E35+E36+E37+E38+E39</f>
        <v>8460215</v>
      </c>
      <c r="F8" s="156"/>
    </row>
    <row r="9" spans="1:6" s="55" customFormat="1" ht="21.75" customHeight="1">
      <c r="A9" s="220" t="s">
        <v>4</v>
      </c>
      <c r="B9" s="577" t="s">
        <v>568</v>
      </c>
      <c r="C9" s="578"/>
      <c r="D9" s="28">
        <v>1228900</v>
      </c>
      <c r="E9" s="28">
        <f>SUM(E10:E14)</f>
        <v>1228900</v>
      </c>
      <c r="F9" s="448"/>
    </row>
    <row r="10" spans="1:6" s="55" customFormat="1" ht="21.75" customHeight="1">
      <c r="A10" s="48"/>
      <c r="B10" s="48">
        <v>4010</v>
      </c>
      <c r="C10" s="109" t="s">
        <v>232</v>
      </c>
      <c r="D10" s="16"/>
      <c r="E10" s="16">
        <v>960000</v>
      </c>
      <c r="F10" s="172"/>
    </row>
    <row r="11" spans="1:6" s="55" customFormat="1" ht="21.75" customHeight="1">
      <c r="A11" s="48"/>
      <c r="B11" s="48">
        <v>4040</v>
      </c>
      <c r="C11" s="109" t="s">
        <v>233</v>
      </c>
      <c r="D11" s="16"/>
      <c r="E11" s="16">
        <v>72100</v>
      </c>
      <c r="F11" s="172"/>
    </row>
    <row r="12" spans="1:6" s="55" customFormat="1" ht="21.75" customHeight="1">
      <c r="A12" s="48"/>
      <c r="B12" s="48">
        <v>4170</v>
      </c>
      <c r="C12" s="107" t="s">
        <v>234</v>
      </c>
      <c r="D12" s="16"/>
      <c r="E12" s="16">
        <v>20400</v>
      </c>
      <c r="F12" s="172"/>
    </row>
    <row r="13" spans="1:6" s="55" customFormat="1" ht="21.75" customHeight="1">
      <c r="A13" s="596"/>
      <c r="B13" s="48">
        <v>4110</v>
      </c>
      <c r="C13" s="29" t="s">
        <v>290</v>
      </c>
      <c r="D13" s="16"/>
      <c r="E13" s="16">
        <v>152200</v>
      </c>
      <c r="F13" s="172"/>
    </row>
    <row r="14" spans="1:6" s="55" customFormat="1" ht="21.75" customHeight="1">
      <c r="A14" s="596"/>
      <c r="B14" s="48">
        <v>4120</v>
      </c>
      <c r="C14" s="29" t="s">
        <v>236</v>
      </c>
      <c r="D14" s="16"/>
      <c r="E14" s="16">
        <v>24200</v>
      </c>
      <c r="F14" s="172"/>
    </row>
    <row r="15" spans="1:6" s="55" customFormat="1" ht="30" customHeight="1">
      <c r="A15" s="220" t="s">
        <v>9</v>
      </c>
      <c r="B15" s="506" t="s">
        <v>48</v>
      </c>
      <c r="C15" s="507"/>
      <c r="D15" s="28">
        <v>20000</v>
      </c>
      <c r="E15" s="28">
        <f>E16</f>
        <v>20000</v>
      </c>
      <c r="F15" s="448"/>
    </row>
    <row r="16" spans="1:6" s="55" customFormat="1" ht="30" customHeight="1">
      <c r="A16" s="491"/>
      <c r="B16" s="254">
        <v>3020</v>
      </c>
      <c r="C16" s="354" t="s">
        <v>383</v>
      </c>
      <c r="D16" s="396"/>
      <c r="E16" s="396">
        <v>20000</v>
      </c>
      <c r="F16" s="457"/>
    </row>
    <row r="17" spans="1:6" s="55" customFormat="1" ht="35.25" customHeight="1">
      <c r="A17" s="220" t="s">
        <v>10</v>
      </c>
      <c r="B17" s="570" t="s">
        <v>49</v>
      </c>
      <c r="C17" s="571"/>
      <c r="D17" s="28">
        <v>4906315</v>
      </c>
      <c r="E17" s="28">
        <f>SUM(E18:E34)</f>
        <v>4906315</v>
      </c>
      <c r="F17" s="448"/>
    </row>
    <row r="18" spans="1:6" s="160" customFormat="1" ht="21.75" customHeight="1">
      <c r="A18" s="596"/>
      <c r="B18" s="161" t="s">
        <v>239</v>
      </c>
      <c r="C18" s="377" t="s">
        <v>240</v>
      </c>
      <c r="D18" s="166"/>
      <c r="E18" s="166">
        <v>278000</v>
      </c>
      <c r="F18" s="174"/>
    </row>
    <row r="19" spans="1:6" s="160" customFormat="1" ht="27" customHeight="1">
      <c r="A19" s="596"/>
      <c r="B19" s="161" t="s">
        <v>241</v>
      </c>
      <c r="C19" s="378" t="s">
        <v>272</v>
      </c>
      <c r="D19" s="166"/>
      <c r="E19" s="166">
        <v>6000</v>
      </c>
      <c r="F19" s="174"/>
    </row>
    <row r="20" spans="1:6" s="160" customFormat="1" ht="21.75" customHeight="1">
      <c r="A20" s="596"/>
      <c r="B20" s="161" t="s">
        <v>243</v>
      </c>
      <c r="C20" s="377" t="s">
        <v>244</v>
      </c>
      <c r="D20" s="166"/>
      <c r="E20" s="166">
        <v>44000</v>
      </c>
      <c r="F20" s="174"/>
    </row>
    <row r="21" spans="1:6" s="160" customFormat="1" ht="21.75" customHeight="1">
      <c r="A21" s="596"/>
      <c r="B21" s="161" t="s">
        <v>245</v>
      </c>
      <c r="C21" s="377" t="s">
        <v>246</v>
      </c>
      <c r="D21" s="166"/>
      <c r="E21" s="166">
        <v>848000</v>
      </c>
      <c r="F21" s="174"/>
    </row>
    <row r="22" spans="1:6" s="160" customFormat="1" ht="21.75" customHeight="1">
      <c r="A22" s="596"/>
      <c r="B22" s="161" t="s">
        <v>247</v>
      </c>
      <c r="C22" s="377" t="s">
        <v>248</v>
      </c>
      <c r="D22" s="166"/>
      <c r="E22" s="166">
        <v>2000</v>
      </c>
      <c r="F22" s="174"/>
    </row>
    <row r="23" spans="1:6" s="160" customFormat="1" ht="21.75" customHeight="1">
      <c r="A23" s="596"/>
      <c r="B23" s="161" t="s">
        <v>249</v>
      </c>
      <c r="C23" s="377" t="s">
        <v>250</v>
      </c>
      <c r="D23" s="166"/>
      <c r="E23" s="166">
        <v>3230815</v>
      </c>
      <c r="F23" s="174"/>
    </row>
    <row r="24" spans="1:6" s="160" customFormat="1" ht="21.75" customHeight="1">
      <c r="A24" s="596"/>
      <c r="B24" s="161" t="s">
        <v>251</v>
      </c>
      <c r="C24" s="379" t="s">
        <v>252</v>
      </c>
      <c r="D24" s="166"/>
      <c r="E24" s="166">
        <v>3000</v>
      </c>
      <c r="F24" s="174"/>
    </row>
    <row r="25" spans="1:6" s="160" customFormat="1" ht="45.75" customHeight="1">
      <c r="A25" s="596"/>
      <c r="B25" s="161" t="s">
        <v>253</v>
      </c>
      <c r="C25" s="380" t="s">
        <v>254</v>
      </c>
      <c r="D25" s="166"/>
      <c r="E25" s="166">
        <v>6500</v>
      </c>
      <c r="F25" s="174"/>
    </row>
    <row r="26" spans="1:6" s="160" customFormat="1" ht="42" customHeight="1">
      <c r="A26" s="596"/>
      <c r="B26" s="161" t="s">
        <v>255</v>
      </c>
      <c r="C26" s="380" t="s">
        <v>256</v>
      </c>
      <c r="D26" s="166"/>
      <c r="E26" s="166">
        <v>5000</v>
      </c>
      <c r="F26" s="174"/>
    </row>
    <row r="27" spans="1:6" s="160" customFormat="1" ht="21.75" customHeight="1">
      <c r="A27" s="596"/>
      <c r="B27" s="161" t="s">
        <v>257</v>
      </c>
      <c r="C27" s="377" t="s">
        <v>258</v>
      </c>
      <c r="D27" s="166"/>
      <c r="E27" s="166">
        <v>5000</v>
      </c>
      <c r="F27" s="174"/>
    </row>
    <row r="28" spans="1:6" s="160" customFormat="1" ht="21.75" customHeight="1">
      <c r="A28" s="596"/>
      <c r="B28" s="161" t="s">
        <v>259</v>
      </c>
      <c r="C28" s="377" t="s">
        <v>260</v>
      </c>
      <c r="D28" s="166"/>
      <c r="E28" s="166">
        <v>22000</v>
      </c>
      <c r="F28" s="174"/>
    </row>
    <row r="29" spans="1:6" s="160" customFormat="1" ht="27.75" customHeight="1">
      <c r="A29" s="596"/>
      <c r="B29" s="161" t="s">
        <v>261</v>
      </c>
      <c r="C29" s="378" t="s">
        <v>262</v>
      </c>
      <c r="D29" s="166"/>
      <c r="E29" s="166">
        <v>31000</v>
      </c>
      <c r="F29" s="185"/>
    </row>
    <row r="30" spans="1:6" s="160" customFormat="1" ht="21.75" customHeight="1">
      <c r="A30" s="596"/>
      <c r="B30" s="161" t="s">
        <v>263</v>
      </c>
      <c r="C30" s="377" t="s">
        <v>264</v>
      </c>
      <c r="D30" s="166"/>
      <c r="E30" s="166">
        <v>2000</v>
      </c>
      <c r="F30" s="174"/>
    </row>
    <row r="31" spans="1:6" s="160" customFormat="1" ht="21.75" customHeight="1">
      <c r="A31" s="596"/>
      <c r="B31" s="161" t="s">
        <v>265</v>
      </c>
      <c r="C31" s="377" t="s">
        <v>24</v>
      </c>
      <c r="D31" s="166"/>
      <c r="E31" s="166"/>
      <c r="F31" s="174"/>
    </row>
    <row r="32" spans="1:6" s="160" customFormat="1" ht="27.75" customHeight="1">
      <c r="A32" s="596"/>
      <c r="B32" s="161" t="s">
        <v>266</v>
      </c>
      <c r="C32" s="377" t="s">
        <v>267</v>
      </c>
      <c r="D32" s="166"/>
      <c r="E32" s="166">
        <v>402000</v>
      </c>
      <c r="F32" s="174"/>
    </row>
    <row r="33" spans="1:6" s="160" customFormat="1" ht="30" customHeight="1">
      <c r="A33" s="596"/>
      <c r="B33" s="161" t="s">
        <v>268</v>
      </c>
      <c r="C33" s="377" t="s">
        <v>269</v>
      </c>
      <c r="D33" s="166"/>
      <c r="E33" s="166">
        <v>1000</v>
      </c>
      <c r="F33" s="174"/>
    </row>
    <row r="34" spans="1:6" s="160" customFormat="1" ht="32.25" customHeight="1">
      <c r="A34" s="596"/>
      <c r="B34" s="161" t="s">
        <v>270</v>
      </c>
      <c r="C34" s="377" t="s">
        <v>271</v>
      </c>
      <c r="D34" s="166"/>
      <c r="E34" s="166">
        <v>20000</v>
      </c>
      <c r="F34" s="174"/>
    </row>
    <row r="35" spans="1:6" s="55" customFormat="1" ht="18" customHeight="1">
      <c r="A35" s="220" t="s">
        <v>11</v>
      </c>
      <c r="B35" s="577" t="s">
        <v>61</v>
      </c>
      <c r="C35" s="578"/>
      <c r="D35" s="28">
        <v>0</v>
      </c>
      <c r="E35" s="28">
        <v>0</v>
      </c>
      <c r="F35" s="448"/>
    </row>
    <row r="36" spans="1:6" s="55" customFormat="1" ht="60.75" customHeight="1">
      <c r="A36" s="220" t="s">
        <v>29</v>
      </c>
      <c r="B36" s="532" t="s">
        <v>479</v>
      </c>
      <c r="C36" s="533"/>
      <c r="D36" s="28">
        <v>0</v>
      </c>
      <c r="E36" s="28">
        <v>0</v>
      </c>
      <c r="F36" s="448"/>
    </row>
    <row r="37" spans="1:6" s="55" customFormat="1" ht="24" customHeight="1">
      <c r="A37" s="220" t="s">
        <v>41</v>
      </c>
      <c r="B37" s="541" t="s">
        <v>93</v>
      </c>
      <c r="C37" s="542"/>
      <c r="D37" s="28">
        <v>0</v>
      </c>
      <c r="E37" s="28">
        <v>0</v>
      </c>
      <c r="F37" s="448"/>
    </row>
    <row r="38" spans="1:6" s="55" customFormat="1" ht="24" customHeight="1">
      <c r="A38" s="220" t="s">
        <v>42</v>
      </c>
      <c r="B38" s="541" t="s">
        <v>54</v>
      </c>
      <c r="C38" s="542"/>
      <c r="D38" s="28">
        <v>0</v>
      </c>
      <c r="E38" s="28">
        <v>0</v>
      </c>
      <c r="F38" s="448"/>
    </row>
    <row r="39" spans="1:6" s="55" customFormat="1" ht="24" customHeight="1">
      <c r="A39" s="220" t="s">
        <v>43</v>
      </c>
      <c r="B39" s="541" t="s">
        <v>50</v>
      </c>
      <c r="C39" s="542"/>
      <c r="D39" s="28">
        <v>2305000</v>
      </c>
      <c r="E39" s="28">
        <f>E40</f>
        <v>2305000</v>
      </c>
      <c r="F39" s="448"/>
    </row>
    <row r="40" spans="1:6" s="55" customFormat="1" ht="24.75" customHeight="1">
      <c r="A40" s="48" t="s">
        <v>6</v>
      </c>
      <c r="B40" s="597" t="s">
        <v>94</v>
      </c>
      <c r="C40" s="598"/>
      <c r="D40" s="16">
        <f>D41</f>
        <v>0</v>
      </c>
      <c r="E40" s="16">
        <f>E41</f>
        <v>2305000</v>
      </c>
      <c r="F40" s="172"/>
    </row>
    <row r="41" spans="1:6" s="55" customFormat="1" ht="38.25" customHeight="1">
      <c r="A41" s="48"/>
      <c r="B41" s="48">
        <v>6050</v>
      </c>
      <c r="C41" s="30" t="s">
        <v>273</v>
      </c>
      <c r="D41" s="16">
        <f>D42+D46+D49</f>
        <v>0</v>
      </c>
      <c r="E41" s="16">
        <f>E42+E46+E49</f>
        <v>2305000</v>
      </c>
      <c r="F41" s="172"/>
    </row>
    <row r="42" spans="1:6" s="405" customFormat="1" ht="45.75" customHeight="1">
      <c r="A42" s="403"/>
      <c r="B42" s="403" t="s">
        <v>4</v>
      </c>
      <c r="C42" s="409" t="s">
        <v>426</v>
      </c>
      <c r="D42" s="411">
        <f>D43+D44+D45</f>
        <v>0</v>
      </c>
      <c r="E42" s="411">
        <f>E43+E44+E45</f>
        <v>240000</v>
      </c>
      <c r="F42" s="404"/>
    </row>
    <row r="43" spans="1:6" s="405" customFormat="1" ht="58.5" customHeight="1">
      <c r="A43" s="403"/>
      <c r="B43" s="403" t="s">
        <v>5</v>
      </c>
      <c r="C43" s="410" t="s">
        <v>480</v>
      </c>
      <c r="D43" s="411">
        <v>0</v>
      </c>
      <c r="E43" s="411">
        <v>50000</v>
      </c>
      <c r="F43" s="406"/>
    </row>
    <row r="44" spans="1:6" s="405" customFormat="1" ht="30" customHeight="1">
      <c r="A44" s="403"/>
      <c r="B44" s="403"/>
      <c r="C44" s="409" t="s">
        <v>427</v>
      </c>
      <c r="D44" s="411">
        <v>0</v>
      </c>
      <c r="E44" s="411">
        <v>100000</v>
      </c>
      <c r="F44" s="404"/>
    </row>
    <row r="45" spans="1:6" s="405" customFormat="1" ht="27.75" customHeight="1">
      <c r="A45" s="403"/>
      <c r="B45" s="403"/>
      <c r="C45" s="409" t="s">
        <v>428</v>
      </c>
      <c r="D45" s="411">
        <v>0</v>
      </c>
      <c r="E45" s="411">
        <v>90000</v>
      </c>
      <c r="F45" s="404"/>
    </row>
    <row r="46" spans="1:6" s="405" customFormat="1" ht="52.5" customHeight="1">
      <c r="A46" s="403"/>
      <c r="B46" s="403" t="s">
        <v>9</v>
      </c>
      <c r="C46" s="409" t="s">
        <v>579</v>
      </c>
      <c r="D46" s="411">
        <f>D47+D48</f>
        <v>0</v>
      </c>
      <c r="E46" s="411">
        <f>E47+E48</f>
        <v>65000</v>
      </c>
      <c r="F46" s="404"/>
    </row>
    <row r="47" spans="1:6" s="405" customFormat="1" ht="72.75" customHeight="1">
      <c r="A47" s="403"/>
      <c r="B47" s="403" t="s">
        <v>5</v>
      </c>
      <c r="C47" s="409" t="s">
        <v>429</v>
      </c>
      <c r="D47" s="411">
        <v>0</v>
      </c>
      <c r="E47" s="411">
        <v>0</v>
      </c>
      <c r="F47" s="404"/>
    </row>
    <row r="48" spans="1:6" s="405" customFormat="1" ht="29.25" customHeight="1">
      <c r="A48" s="403"/>
      <c r="B48" s="403"/>
      <c r="C48" s="409" t="s">
        <v>580</v>
      </c>
      <c r="D48" s="411">
        <v>0</v>
      </c>
      <c r="E48" s="411">
        <v>65000</v>
      </c>
      <c r="F48" s="404"/>
    </row>
    <row r="49" spans="1:6" s="405" customFormat="1" ht="44.25" customHeight="1">
      <c r="A49" s="407"/>
      <c r="B49" s="407" t="s">
        <v>10</v>
      </c>
      <c r="C49" s="409" t="s">
        <v>581</v>
      </c>
      <c r="D49" s="411">
        <f>D50</f>
        <v>0</v>
      </c>
      <c r="E49" s="411">
        <f>E50</f>
        <v>2000000</v>
      </c>
      <c r="F49" s="408"/>
    </row>
    <row r="50" spans="1:6" s="405" customFormat="1" ht="47.25" customHeight="1">
      <c r="A50" s="407"/>
      <c r="B50" s="407" t="s">
        <v>5</v>
      </c>
      <c r="C50" s="409" t="s">
        <v>582</v>
      </c>
      <c r="D50" s="411">
        <v>0</v>
      </c>
      <c r="E50" s="411">
        <v>2000000</v>
      </c>
      <c r="F50" s="408"/>
    </row>
    <row r="51" spans="1:6" s="55" customFormat="1" ht="24" customHeight="1">
      <c r="A51" s="33" t="s">
        <v>7</v>
      </c>
      <c r="B51" s="33"/>
      <c r="C51" s="29" t="s">
        <v>223</v>
      </c>
      <c r="D51" s="16">
        <v>0</v>
      </c>
      <c r="E51" s="16">
        <v>0</v>
      </c>
      <c r="F51" s="172"/>
    </row>
    <row r="52" spans="1:6" s="68" customFormat="1" ht="24" customHeight="1">
      <c r="A52" s="33" t="s">
        <v>8</v>
      </c>
      <c r="B52" s="33"/>
      <c r="C52" s="29" t="s">
        <v>96</v>
      </c>
      <c r="D52" s="16">
        <v>0</v>
      </c>
      <c r="E52" s="16">
        <v>0</v>
      </c>
      <c r="F52" s="175"/>
    </row>
    <row r="53" spans="1:6" s="68" customFormat="1" ht="34.5" customHeight="1">
      <c r="A53" s="33" t="s">
        <v>222</v>
      </c>
      <c r="B53" s="33"/>
      <c r="C53" s="30" t="s">
        <v>97</v>
      </c>
      <c r="D53" s="16">
        <v>0</v>
      </c>
      <c r="E53" s="16">
        <v>0</v>
      </c>
      <c r="F53" s="175"/>
    </row>
    <row r="54" spans="1:6" ht="29.25" customHeight="1">
      <c r="A54" s="110" t="s">
        <v>20</v>
      </c>
      <c r="B54" s="481" t="s">
        <v>69</v>
      </c>
      <c r="C54" s="482"/>
      <c r="D54" s="147">
        <f>SUM(D56)</f>
        <v>0</v>
      </c>
      <c r="E54" s="147">
        <f>SUM(E56)</f>
        <v>0</v>
      </c>
      <c r="F54" s="147"/>
    </row>
    <row r="55" spans="1:6" ht="29.25" customHeight="1">
      <c r="A55" s="593" t="s">
        <v>382</v>
      </c>
      <c r="B55" s="594"/>
      <c r="C55" s="594"/>
      <c r="D55" s="594"/>
      <c r="E55" s="594"/>
      <c r="F55" s="595"/>
    </row>
    <row r="56" spans="1:6" s="298" customFormat="1" ht="29.25" customHeight="1">
      <c r="A56" s="445" t="s">
        <v>4</v>
      </c>
      <c r="B56" s="570" t="s">
        <v>49</v>
      </c>
      <c r="C56" s="571"/>
      <c r="D56" s="28">
        <v>0</v>
      </c>
      <c r="E56" s="28">
        <f>SUM(E57:E57)</f>
        <v>0</v>
      </c>
      <c r="F56" s="459"/>
    </row>
    <row r="57" spans="1:6" ht="29.25" customHeight="1">
      <c r="A57" s="33"/>
      <c r="B57" s="169">
        <v>4300</v>
      </c>
      <c r="C57" s="377" t="s">
        <v>250</v>
      </c>
      <c r="D57" s="16">
        <v>0</v>
      </c>
      <c r="E57" s="16">
        <v>0</v>
      </c>
      <c r="F57" s="171"/>
    </row>
    <row r="58" spans="1:6" ht="32.25" customHeight="1">
      <c r="A58" s="110" t="s">
        <v>27</v>
      </c>
      <c r="B58" s="526" t="s">
        <v>221</v>
      </c>
      <c r="C58" s="526"/>
      <c r="D58" s="463">
        <f>D60</f>
        <v>170000</v>
      </c>
      <c r="E58" s="463">
        <f>E60</f>
        <v>170000</v>
      </c>
      <c r="F58" s="463"/>
    </row>
    <row r="59" spans="1:6" s="55" customFormat="1" ht="30.75" customHeight="1">
      <c r="A59" s="593" t="s">
        <v>382</v>
      </c>
      <c r="B59" s="594"/>
      <c r="C59" s="594"/>
      <c r="D59" s="594"/>
      <c r="E59" s="594"/>
      <c r="F59" s="595"/>
    </row>
    <row r="60" spans="1:6" s="55" customFormat="1" ht="33.75" customHeight="1">
      <c r="A60" s="220" t="s">
        <v>4</v>
      </c>
      <c r="B60" s="570" t="s">
        <v>49</v>
      </c>
      <c r="C60" s="571"/>
      <c r="D60" s="28">
        <v>170000</v>
      </c>
      <c r="E60" s="28">
        <f>SUM(E61:E62)</f>
        <v>170000</v>
      </c>
      <c r="F60" s="448"/>
    </row>
    <row r="61" spans="1:6" s="55" customFormat="1" ht="25.5" customHeight="1">
      <c r="A61" s="48"/>
      <c r="B61" s="161" t="s">
        <v>249</v>
      </c>
      <c r="C61" s="377" t="s">
        <v>250</v>
      </c>
      <c r="D61" s="16"/>
      <c r="E61" s="16">
        <v>50000</v>
      </c>
      <c r="F61" s="172"/>
    </row>
    <row r="62" spans="1:6" s="72" customFormat="1" ht="26.25" customHeight="1">
      <c r="A62" s="48"/>
      <c r="B62" s="48">
        <v>4480</v>
      </c>
      <c r="C62" s="377" t="s">
        <v>264</v>
      </c>
      <c r="D62" s="16"/>
      <c r="E62" s="16">
        <v>120000</v>
      </c>
      <c r="F62" s="172"/>
    </row>
    <row r="63" spans="1:6" ht="23.25" customHeight="1">
      <c r="A63" s="510" t="s">
        <v>12</v>
      </c>
      <c r="B63" s="510"/>
      <c r="C63" s="510"/>
      <c r="D63" s="71">
        <f>D8+D54+D58</f>
        <v>8630215</v>
      </c>
      <c r="E63" s="71">
        <f>E8+E54+E58</f>
        <v>8630215</v>
      </c>
      <c r="F63" s="71"/>
    </row>
    <row r="64" spans="1:4" ht="46.5" customHeight="1">
      <c r="A64" s="11"/>
      <c r="B64" s="11"/>
      <c r="C64" s="11"/>
      <c r="D64" s="11"/>
    </row>
    <row r="65" spans="1:4" ht="51" customHeight="1" hidden="1">
      <c r="A65" s="11"/>
      <c r="B65" s="11"/>
      <c r="C65" s="11"/>
      <c r="D65" s="11"/>
    </row>
    <row r="66" spans="1:6" s="8" customFormat="1" ht="36.75" customHeight="1">
      <c r="A66" s="11"/>
      <c r="B66" s="11"/>
      <c r="C66" s="11"/>
      <c r="D66" s="11"/>
      <c r="E66" s="164"/>
      <c r="F66" s="1"/>
    </row>
    <row r="67" spans="1:6" ht="28.5" customHeight="1">
      <c r="A67" s="559" t="s">
        <v>277</v>
      </c>
      <c r="B67" s="560"/>
      <c r="C67" s="560"/>
      <c r="D67" s="560"/>
      <c r="E67" s="560"/>
      <c r="F67" s="561"/>
    </row>
    <row r="68" spans="1:4" ht="23.25" customHeight="1">
      <c r="A68" s="22"/>
      <c r="B68" s="22"/>
      <c r="C68" s="22"/>
      <c r="D68" s="22"/>
    </row>
    <row r="69" spans="1:6" ht="63" customHeight="1">
      <c r="A69" s="155" t="s">
        <v>0</v>
      </c>
      <c r="B69" s="492" t="s">
        <v>13</v>
      </c>
      <c r="C69" s="373" t="s">
        <v>38</v>
      </c>
      <c r="D69" s="159" t="s">
        <v>540</v>
      </c>
      <c r="E69" s="159" t="s">
        <v>544</v>
      </c>
      <c r="F69" s="159" t="s">
        <v>275</v>
      </c>
    </row>
    <row r="70" spans="1:6" ht="30" customHeight="1">
      <c r="A70" s="23" t="s">
        <v>3</v>
      </c>
      <c r="B70" s="23"/>
      <c r="C70" s="376" t="s">
        <v>68</v>
      </c>
      <c r="D70" s="24">
        <f>SUM(D72+D73+D74+D71)</f>
        <v>59000</v>
      </c>
      <c r="E70" s="24">
        <f>SUM(E72+E73+E74+E71)</f>
        <v>59000</v>
      </c>
      <c r="F70" s="24"/>
    </row>
    <row r="71" spans="1:6" ht="38.25" customHeight="1">
      <c r="A71" s="33"/>
      <c r="B71" s="32" t="s">
        <v>21</v>
      </c>
      <c r="C71" s="30" t="s">
        <v>79</v>
      </c>
      <c r="D71" s="16">
        <v>50000</v>
      </c>
      <c r="E71" s="16">
        <v>50000</v>
      </c>
      <c r="F71" s="170"/>
    </row>
    <row r="72" spans="1:6" ht="63" customHeight="1">
      <c r="A72" s="33"/>
      <c r="B72" s="32" t="s">
        <v>22</v>
      </c>
      <c r="C72" s="30" t="s">
        <v>529</v>
      </c>
      <c r="D72" s="16">
        <v>5000</v>
      </c>
      <c r="E72" s="16">
        <v>5000</v>
      </c>
      <c r="F72" s="170"/>
    </row>
    <row r="73" spans="1:6" ht="91.5" customHeight="1">
      <c r="A73" s="33"/>
      <c r="B73" s="32" t="s">
        <v>15</v>
      </c>
      <c r="C73" s="30" t="s">
        <v>102</v>
      </c>
      <c r="D73" s="16">
        <v>1000</v>
      </c>
      <c r="E73" s="16">
        <v>1000</v>
      </c>
      <c r="F73" s="170"/>
    </row>
    <row r="74" spans="1:6" ht="31.5" customHeight="1">
      <c r="A74" s="33"/>
      <c r="B74" s="32" t="s">
        <v>18</v>
      </c>
      <c r="C74" s="29" t="s">
        <v>19</v>
      </c>
      <c r="D74" s="16">
        <v>3000</v>
      </c>
      <c r="E74" s="16">
        <v>3000</v>
      </c>
      <c r="F74" s="170"/>
    </row>
    <row r="75" spans="1:6" ht="30.75" customHeight="1">
      <c r="A75" s="23" t="s">
        <v>20</v>
      </c>
      <c r="B75" s="23"/>
      <c r="C75" s="376" t="s">
        <v>60</v>
      </c>
      <c r="D75" s="24">
        <f>SUM(D76+D77+D78)</f>
        <v>1432000</v>
      </c>
      <c r="E75" s="24">
        <f>SUM(E76+E77+E78)</f>
        <v>1432000</v>
      </c>
      <c r="F75" s="24"/>
    </row>
    <row r="76" spans="1:6" ht="59.25" customHeight="1">
      <c r="A76" s="33"/>
      <c r="B76" s="32" t="s">
        <v>35</v>
      </c>
      <c r="C76" s="30" t="s">
        <v>36</v>
      </c>
      <c r="D76" s="16">
        <v>1400000</v>
      </c>
      <c r="E76" s="16">
        <v>1400000</v>
      </c>
      <c r="F76" s="170"/>
    </row>
    <row r="77" spans="1:6" ht="32.25" customHeight="1">
      <c r="A77" s="33"/>
      <c r="B77" s="32" t="s">
        <v>21</v>
      </c>
      <c r="C77" s="30" t="s">
        <v>79</v>
      </c>
      <c r="D77" s="16">
        <v>30000</v>
      </c>
      <c r="E77" s="16">
        <v>30000</v>
      </c>
      <c r="F77" s="170"/>
    </row>
    <row r="78" spans="1:6" ht="30" customHeight="1">
      <c r="A78" s="33"/>
      <c r="B78" s="32" t="s">
        <v>80</v>
      </c>
      <c r="C78" s="30" t="s">
        <v>276</v>
      </c>
      <c r="D78" s="16">
        <v>2000</v>
      </c>
      <c r="E78" s="16">
        <v>2000</v>
      </c>
      <c r="F78" s="170"/>
    </row>
    <row r="79" spans="1:6" ht="42" customHeight="1">
      <c r="A79" s="23" t="s">
        <v>27</v>
      </c>
      <c r="B79" s="23"/>
      <c r="C79" s="464" t="s">
        <v>578</v>
      </c>
      <c r="D79" s="24">
        <f>D80</f>
        <v>10000</v>
      </c>
      <c r="E79" s="24">
        <f>E80</f>
        <v>10000</v>
      </c>
      <c r="F79" s="24"/>
    </row>
    <row r="80" spans="1:6" s="73" customFormat="1" ht="28.5" customHeight="1">
      <c r="A80" s="33"/>
      <c r="B80" s="32" t="s">
        <v>23</v>
      </c>
      <c r="C80" s="30" t="s">
        <v>24</v>
      </c>
      <c r="D80" s="16">
        <v>10000</v>
      </c>
      <c r="E80" s="16">
        <v>10000</v>
      </c>
      <c r="F80" s="170"/>
    </row>
    <row r="81" spans="1:6" ht="25.5" customHeight="1">
      <c r="A81" s="510" t="s">
        <v>12</v>
      </c>
      <c r="B81" s="510"/>
      <c r="C81" s="510"/>
      <c r="D81" s="71">
        <f>SUM(D70+D75+D79)</f>
        <v>1501000</v>
      </c>
      <c r="E81" s="71">
        <f>SUM(E70+E75+E79)</f>
        <v>1501000</v>
      </c>
      <c r="F81" s="71"/>
    </row>
    <row r="82" spans="1:6" s="6" customFormat="1" ht="44.25" customHeight="1">
      <c r="A82" s="1"/>
      <c r="B82" s="1"/>
      <c r="C82" s="1"/>
      <c r="D82" s="1"/>
      <c r="E82" s="164"/>
      <c r="F82" s="1"/>
    </row>
    <row r="83" spans="1:6" s="6" customFormat="1" ht="34.5" customHeight="1">
      <c r="A83" s="512" t="s">
        <v>551</v>
      </c>
      <c r="B83" s="512"/>
      <c r="C83" s="512"/>
      <c r="D83" s="512"/>
      <c r="E83" s="512"/>
      <c r="F83" s="512"/>
    </row>
    <row r="84" spans="1:5" s="6" customFormat="1" ht="13.5" customHeight="1">
      <c r="A84" s="176"/>
      <c r="B84" s="177"/>
      <c r="C84" s="178"/>
      <c r="D84" s="179"/>
      <c r="E84" s="179"/>
    </row>
    <row r="85" spans="1:5" s="6" customFormat="1" ht="12.75" customHeight="1">
      <c r="A85" s="513" t="s">
        <v>588</v>
      </c>
      <c r="B85" s="513"/>
      <c r="C85" s="513"/>
      <c r="D85" s="179"/>
      <c r="E85" s="179"/>
    </row>
    <row r="86" spans="1:6" ht="15">
      <c r="A86" s="176"/>
      <c r="B86" s="181" t="s">
        <v>279</v>
      </c>
      <c r="C86" s="181"/>
      <c r="D86" s="180"/>
      <c r="E86" s="180"/>
      <c r="F86" s="6"/>
    </row>
  </sheetData>
  <sheetProtection/>
  <mergeCells count="26">
    <mergeCell ref="A81:C81"/>
    <mergeCell ref="A83:F83"/>
    <mergeCell ref="A85:C85"/>
    <mergeCell ref="A55:F55"/>
    <mergeCell ref="B38:C38"/>
    <mergeCell ref="B39:C39"/>
    <mergeCell ref="B40:C40"/>
    <mergeCell ref="B56:C56"/>
    <mergeCell ref="B58:C58"/>
    <mergeCell ref="B60:C60"/>
    <mergeCell ref="A1:F1"/>
    <mergeCell ref="A2:F2"/>
    <mergeCell ref="A13:A14"/>
    <mergeCell ref="A18:A34"/>
    <mergeCell ref="A63:C63"/>
    <mergeCell ref="A67:F67"/>
    <mergeCell ref="B15:C15"/>
    <mergeCell ref="B17:C17"/>
    <mergeCell ref="B9:C9"/>
    <mergeCell ref="B35:C35"/>
    <mergeCell ref="A59:F59"/>
    <mergeCell ref="A5:F5"/>
    <mergeCell ref="B8:C8"/>
    <mergeCell ref="A3:F3"/>
    <mergeCell ref="B36:C36"/>
    <mergeCell ref="B37:C37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48"/>
  <sheetViews>
    <sheetView zoomScalePageLayoutView="0" workbookViewId="0" topLeftCell="A28">
      <selection activeCell="A47" sqref="A47:C47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16"/>
      <c r="H1" s="416"/>
      <c r="I1" s="416"/>
      <c r="J1" s="416"/>
    </row>
    <row r="2" spans="1:10" s="421" customFormat="1" ht="21.75" customHeight="1">
      <c r="A2" s="496" t="s">
        <v>526</v>
      </c>
      <c r="B2" s="496"/>
      <c r="C2" s="496"/>
      <c r="D2" s="496"/>
      <c r="E2" s="496"/>
      <c r="F2" s="496"/>
      <c r="G2" s="416"/>
      <c r="H2" s="416"/>
      <c r="I2" s="416"/>
      <c r="J2" s="416"/>
    </row>
    <row r="3" spans="1:10" s="421" customFormat="1" ht="21.75" customHeight="1">
      <c r="A3" s="497" t="s">
        <v>470</v>
      </c>
      <c r="B3" s="497"/>
      <c r="C3" s="497"/>
      <c r="D3" s="497"/>
      <c r="E3" s="497"/>
      <c r="F3" s="497"/>
      <c r="G3" s="424"/>
      <c r="H3" s="424"/>
      <c r="I3" s="424"/>
      <c r="J3" s="424"/>
    </row>
    <row r="4" spans="1:10" s="421" customFormat="1" ht="14.25" customHeight="1">
      <c r="A4" s="423"/>
      <c r="B4" s="423"/>
      <c r="C4" s="423"/>
      <c r="D4" s="423"/>
      <c r="E4" s="423"/>
      <c r="F4" s="423"/>
      <c r="G4" s="424"/>
      <c r="H4" s="424"/>
      <c r="I4" s="424"/>
      <c r="J4" s="42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85.5" customHeight="1">
      <c r="A7" s="272" t="s">
        <v>0</v>
      </c>
      <c r="B7" s="269" t="s">
        <v>230</v>
      </c>
      <c r="C7" s="271" t="s">
        <v>1</v>
      </c>
      <c r="D7" s="159" t="s">
        <v>540</v>
      </c>
      <c r="E7" s="446" t="s">
        <v>544</v>
      </c>
      <c r="F7" s="275" t="s">
        <v>275</v>
      </c>
      <c r="G7" s="7"/>
    </row>
    <row r="8" spans="1:6" ht="22.5" customHeight="1">
      <c r="A8" s="110" t="s">
        <v>3</v>
      </c>
      <c r="B8" s="526" t="s">
        <v>63</v>
      </c>
      <c r="C8" s="526"/>
      <c r="D8" s="273">
        <f>D9+D15+D17</f>
        <v>1730000</v>
      </c>
      <c r="E8" s="444">
        <f>E9+E15+E17</f>
        <v>1730000</v>
      </c>
      <c r="F8" s="273"/>
    </row>
    <row r="9" spans="1:7" s="68" customFormat="1" ht="21.75" customHeight="1">
      <c r="A9" s="445" t="s">
        <v>4</v>
      </c>
      <c r="B9" s="577" t="s">
        <v>542</v>
      </c>
      <c r="C9" s="578"/>
      <c r="D9" s="28">
        <v>1160491</v>
      </c>
      <c r="E9" s="28">
        <f>SUM(E10:E14)</f>
        <v>1160491</v>
      </c>
      <c r="F9" s="459"/>
      <c r="G9" s="5"/>
    </row>
    <row r="10" spans="1:11" s="68" customFormat="1" ht="21.75" customHeight="1">
      <c r="A10" s="33"/>
      <c r="B10" s="48">
        <v>4010</v>
      </c>
      <c r="C10" s="109" t="s">
        <v>232</v>
      </c>
      <c r="D10" s="16"/>
      <c r="E10" s="16">
        <v>885766</v>
      </c>
      <c r="F10" s="175"/>
      <c r="G10" s="4"/>
      <c r="K10" s="92"/>
    </row>
    <row r="11" spans="1:11" s="68" customFormat="1" ht="21.75" customHeight="1">
      <c r="A11" s="33"/>
      <c r="B11" s="48">
        <v>4040</v>
      </c>
      <c r="C11" s="109" t="s">
        <v>233</v>
      </c>
      <c r="D11" s="16"/>
      <c r="E11" s="16">
        <v>68900</v>
      </c>
      <c r="F11" s="175"/>
      <c r="G11" s="4"/>
      <c r="K11" s="92"/>
    </row>
    <row r="12" spans="1:11" s="68" customFormat="1" ht="21.75" customHeight="1">
      <c r="A12" s="33"/>
      <c r="B12" s="48">
        <v>4170</v>
      </c>
      <c r="C12" s="107" t="s">
        <v>234</v>
      </c>
      <c r="D12" s="16"/>
      <c r="E12" s="16">
        <v>40000</v>
      </c>
      <c r="F12" s="175"/>
      <c r="G12" s="4"/>
      <c r="K12" s="92"/>
    </row>
    <row r="13" spans="1:11" s="68" customFormat="1" ht="21.75" customHeight="1">
      <c r="A13" s="33"/>
      <c r="B13" s="48">
        <v>4110</v>
      </c>
      <c r="C13" s="29" t="s">
        <v>290</v>
      </c>
      <c r="D13" s="16"/>
      <c r="E13" s="16">
        <v>142600</v>
      </c>
      <c r="F13" s="175"/>
      <c r="G13" s="4"/>
      <c r="K13" s="92"/>
    </row>
    <row r="14" spans="1:11" s="68" customFormat="1" ht="21.75" customHeight="1">
      <c r="A14" s="33"/>
      <c r="B14" s="48">
        <v>4120</v>
      </c>
      <c r="C14" s="29" t="s">
        <v>236</v>
      </c>
      <c r="D14" s="16"/>
      <c r="E14" s="16">
        <v>23225</v>
      </c>
      <c r="F14" s="175"/>
      <c r="G14" s="4"/>
      <c r="K14" s="92"/>
    </row>
    <row r="15" spans="1:11" s="68" customFormat="1" ht="26.25" customHeight="1">
      <c r="A15" s="445" t="s">
        <v>9</v>
      </c>
      <c r="B15" s="570" t="s">
        <v>48</v>
      </c>
      <c r="C15" s="571"/>
      <c r="D15" s="28">
        <v>9000</v>
      </c>
      <c r="E15" s="28">
        <f>E16</f>
        <v>9000</v>
      </c>
      <c r="F15" s="459"/>
      <c r="G15" s="4"/>
      <c r="K15" s="92"/>
    </row>
    <row r="16" spans="1:11" s="68" customFormat="1" ht="26.25" customHeight="1">
      <c r="A16" s="490"/>
      <c r="B16" s="254">
        <v>3020</v>
      </c>
      <c r="C16" s="354" t="s">
        <v>383</v>
      </c>
      <c r="D16" s="396"/>
      <c r="E16" s="396">
        <v>9000</v>
      </c>
      <c r="F16" s="184"/>
      <c r="G16" s="4"/>
      <c r="K16" s="92"/>
    </row>
    <row r="17" spans="1:11" s="68" customFormat="1" ht="36.75" customHeight="1">
      <c r="A17" s="445" t="s">
        <v>10</v>
      </c>
      <c r="B17" s="570" t="s">
        <v>49</v>
      </c>
      <c r="C17" s="571"/>
      <c r="D17" s="28">
        <v>560509</v>
      </c>
      <c r="E17" s="28">
        <f>SUM(E18:E31)</f>
        <v>560509</v>
      </c>
      <c r="F17" s="459"/>
      <c r="G17" s="4"/>
      <c r="K17" s="92"/>
    </row>
    <row r="18" spans="1:11" s="76" customFormat="1" ht="19.5" customHeight="1">
      <c r="A18" s="74"/>
      <c r="B18" s="169">
        <v>4210</v>
      </c>
      <c r="C18" s="267" t="s">
        <v>240</v>
      </c>
      <c r="D18" s="16"/>
      <c r="E18" s="16">
        <v>146109</v>
      </c>
      <c r="F18" s="173"/>
      <c r="G18" s="77"/>
      <c r="I18" s="78"/>
      <c r="J18" s="78"/>
      <c r="K18" s="78"/>
    </row>
    <row r="19" spans="1:11" s="76" customFormat="1" ht="33" customHeight="1">
      <c r="A19" s="74"/>
      <c r="B19" s="169">
        <v>4240</v>
      </c>
      <c r="C19" s="378" t="s">
        <v>303</v>
      </c>
      <c r="D19" s="16"/>
      <c r="E19" s="16">
        <v>55000</v>
      </c>
      <c r="F19" s="173"/>
      <c r="G19" s="77"/>
      <c r="I19" s="78"/>
      <c r="J19" s="78"/>
      <c r="K19" s="78"/>
    </row>
    <row r="20" spans="1:11" s="76" customFormat="1" ht="21.75" customHeight="1">
      <c r="A20" s="74"/>
      <c r="B20" s="169">
        <v>4260</v>
      </c>
      <c r="C20" s="267" t="s">
        <v>244</v>
      </c>
      <c r="D20" s="16"/>
      <c r="E20" s="16">
        <v>150000</v>
      </c>
      <c r="F20" s="173"/>
      <c r="G20" s="77"/>
      <c r="I20" s="78"/>
      <c r="J20" s="78"/>
      <c r="K20" s="78"/>
    </row>
    <row r="21" spans="1:11" s="76" customFormat="1" ht="21.75" customHeight="1">
      <c r="A21" s="74"/>
      <c r="B21" s="169">
        <v>4270</v>
      </c>
      <c r="C21" s="267" t="s">
        <v>246</v>
      </c>
      <c r="D21" s="16"/>
      <c r="E21" s="16">
        <v>21000</v>
      </c>
      <c r="F21" s="173"/>
      <c r="G21" s="77"/>
      <c r="I21" s="78"/>
      <c r="J21" s="78"/>
      <c r="K21" s="78"/>
    </row>
    <row r="22" spans="1:11" s="76" customFormat="1" ht="21.75" customHeight="1">
      <c r="A22" s="74"/>
      <c r="B22" s="169">
        <v>4280</v>
      </c>
      <c r="C22" s="267" t="s">
        <v>248</v>
      </c>
      <c r="D22" s="16"/>
      <c r="E22" s="16">
        <v>2500</v>
      </c>
      <c r="F22" s="173"/>
      <c r="G22" s="77"/>
      <c r="I22" s="78"/>
      <c r="J22" s="78"/>
      <c r="K22" s="78"/>
    </row>
    <row r="23" spans="1:11" s="76" customFormat="1" ht="21.75" customHeight="1">
      <c r="A23" s="74"/>
      <c r="B23" s="169">
        <v>4300</v>
      </c>
      <c r="C23" s="267" t="s">
        <v>250</v>
      </c>
      <c r="D23" s="16"/>
      <c r="E23" s="16">
        <v>111000</v>
      </c>
      <c r="F23" s="173"/>
      <c r="G23" s="77"/>
      <c r="I23" s="78"/>
      <c r="J23" s="78"/>
      <c r="K23" s="78"/>
    </row>
    <row r="24" spans="1:11" s="76" customFormat="1" ht="21.75" customHeight="1">
      <c r="A24" s="74"/>
      <c r="B24" s="169">
        <v>4350</v>
      </c>
      <c r="C24" s="267" t="s">
        <v>252</v>
      </c>
      <c r="D24" s="16"/>
      <c r="E24" s="16">
        <v>1000</v>
      </c>
      <c r="F24" s="173"/>
      <c r="G24" s="77"/>
      <c r="I24" s="78"/>
      <c r="J24" s="78"/>
      <c r="K24" s="78"/>
    </row>
    <row r="25" spans="1:11" s="276" customFormat="1" ht="45.75" customHeight="1">
      <c r="A25" s="48"/>
      <c r="B25" s="169">
        <v>4370</v>
      </c>
      <c r="C25" s="270" t="s">
        <v>256</v>
      </c>
      <c r="D25" s="16"/>
      <c r="E25" s="16">
        <v>4000</v>
      </c>
      <c r="F25" s="283"/>
      <c r="G25" s="277"/>
      <c r="I25" s="278"/>
      <c r="J25" s="278"/>
      <c r="K25" s="278"/>
    </row>
    <row r="26" spans="1:11" s="276" customFormat="1" ht="35.25" customHeight="1">
      <c r="A26" s="48"/>
      <c r="B26" s="169">
        <v>4390</v>
      </c>
      <c r="C26" s="267" t="s">
        <v>314</v>
      </c>
      <c r="D26" s="16"/>
      <c r="E26" s="16">
        <v>1500</v>
      </c>
      <c r="F26" s="283"/>
      <c r="G26" s="277"/>
      <c r="I26" s="278"/>
      <c r="J26" s="278"/>
      <c r="K26" s="278"/>
    </row>
    <row r="27" spans="1:11" s="76" customFormat="1" ht="19.5" customHeight="1">
      <c r="A27" s="74"/>
      <c r="B27" s="169">
        <v>4410</v>
      </c>
      <c r="C27" s="267" t="s">
        <v>258</v>
      </c>
      <c r="D27" s="16"/>
      <c r="E27" s="16">
        <v>3000</v>
      </c>
      <c r="F27" s="173"/>
      <c r="G27" s="77"/>
      <c r="I27" s="78"/>
      <c r="J27" s="78"/>
      <c r="K27" s="78"/>
    </row>
    <row r="28" spans="1:11" s="76" customFormat="1" ht="19.5" customHeight="1">
      <c r="A28" s="74"/>
      <c r="B28" s="169">
        <v>4430</v>
      </c>
      <c r="C28" s="267" t="s">
        <v>260</v>
      </c>
      <c r="D28" s="16"/>
      <c r="E28" s="16">
        <v>10000</v>
      </c>
      <c r="F28" s="173"/>
      <c r="G28" s="77"/>
      <c r="I28" s="78"/>
      <c r="J28" s="78"/>
      <c r="K28" s="78"/>
    </row>
    <row r="29" spans="1:11" s="280" customFormat="1" ht="30" customHeight="1">
      <c r="A29" s="279"/>
      <c r="B29" s="169">
        <v>4440</v>
      </c>
      <c r="C29" s="378" t="s">
        <v>262</v>
      </c>
      <c r="D29" s="16"/>
      <c r="E29" s="16">
        <v>50400</v>
      </c>
      <c r="F29" s="284"/>
      <c r="G29" s="281"/>
      <c r="I29" s="282"/>
      <c r="J29" s="282"/>
      <c r="K29" s="282"/>
    </row>
    <row r="30" spans="1:11" s="276" customFormat="1" ht="19.5" customHeight="1">
      <c r="A30" s="48"/>
      <c r="B30" s="169">
        <v>4480</v>
      </c>
      <c r="C30" s="267" t="s">
        <v>264</v>
      </c>
      <c r="D30" s="16"/>
      <c r="E30" s="16"/>
      <c r="F30" s="283"/>
      <c r="G30" s="277"/>
      <c r="I30" s="278"/>
      <c r="J30" s="278"/>
      <c r="K30" s="278"/>
    </row>
    <row r="31" spans="1:11" s="276" customFormat="1" ht="27.75" customHeight="1">
      <c r="A31" s="48"/>
      <c r="B31" s="169">
        <v>4700</v>
      </c>
      <c r="C31" s="267" t="s">
        <v>271</v>
      </c>
      <c r="D31" s="16"/>
      <c r="E31" s="16">
        <v>5000</v>
      </c>
      <c r="F31" s="283"/>
      <c r="G31" s="277"/>
      <c r="I31" s="278"/>
      <c r="J31" s="278"/>
      <c r="K31" s="278"/>
    </row>
    <row r="32" spans="1:6" ht="22.5" customHeight="1">
      <c r="A32" s="110" t="s">
        <v>20</v>
      </c>
      <c r="B32" s="568" t="s">
        <v>64</v>
      </c>
      <c r="C32" s="569"/>
      <c r="D32" s="273">
        <f>D33</f>
        <v>20000</v>
      </c>
      <c r="E32" s="273">
        <f>E33</f>
        <v>20000</v>
      </c>
      <c r="F32" s="273"/>
    </row>
    <row r="33" spans="1:11" s="68" customFormat="1" ht="29.25" customHeight="1">
      <c r="A33" s="445" t="s">
        <v>4</v>
      </c>
      <c r="B33" s="570" t="s">
        <v>49</v>
      </c>
      <c r="C33" s="571"/>
      <c r="D33" s="28">
        <v>20000</v>
      </c>
      <c r="E33" s="28">
        <f>SUM(E34:E34)</f>
        <v>20000</v>
      </c>
      <c r="F33" s="459"/>
      <c r="G33" s="4"/>
      <c r="K33" s="92"/>
    </row>
    <row r="34" spans="1:11" s="298" customFormat="1" ht="31.5" customHeight="1">
      <c r="A34" s="14"/>
      <c r="B34" s="310" t="s">
        <v>261</v>
      </c>
      <c r="C34" s="309" t="s">
        <v>262</v>
      </c>
      <c r="D34" s="16"/>
      <c r="E34" s="16">
        <v>20000</v>
      </c>
      <c r="F34" s="293"/>
      <c r="G34" s="294"/>
      <c r="H34" s="295"/>
      <c r="I34" s="296"/>
      <c r="J34" s="297"/>
      <c r="K34" s="296"/>
    </row>
    <row r="35" spans="1:6" ht="29.25" customHeight="1">
      <c r="A35" s="573" t="s">
        <v>39</v>
      </c>
      <c r="B35" s="574"/>
      <c r="C35" s="575"/>
      <c r="D35" s="311">
        <f>D8+D32</f>
        <v>1750000</v>
      </c>
      <c r="E35" s="350">
        <f>E8+E32</f>
        <v>1750000</v>
      </c>
      <c r="F35" s="311"/>
    </row>
    <row r="36" ht="86.25" customHeight="1"/>
    <row r="37" spans="1:6" ht="30" customHeight="1">
      <c r="A37" s="522" t="s">
        <v>104</v>
      </c>
      <c r="B37" s="522"/>
      <c r="C37" s="522"/>
      <c r="D37" s="522"/>
      <c r="E37" s="522"/>
      <c r="F37" s="522"/>
    </row>
    <row r="39" spans="1:6" ht="66.75" customHeight="1">
      <c r="A39" s="272" t="s">
        <v>0</v>
      </c>
      <c r="B39" s="264" t="s">
        <v>13</v>
      </c>
      <c r="C39" s="264" t="s">
        <v>38</v>
      </c>
      <c r="D39" s="159" t="s">
        <v>540</v>
      </c>
      <c r="E39" s="446" t="s">
        <v>544</v>
      </c>
      <c r="F39" s="275" t="s">
        <v>275</v>
      </c>
    </row>
    <row r="40" spans="1:6" s="87" customFormat="1" ht="32.25" customHeight="1">
      <c r="A40" s="110" t="s">
        <v>3</v>
      </c>
      <c r="B40" s="526" t="s">
        <v>63</v>
      </c>
      <c r="C40" s="526"/>
      <c r="D40" s="21">
        <f>SUM(D41:D42)</f>
        <v>143370</v>
      </c>
      <c r="E40" s="21">
        <f>SUM(E41:E42)</f>
        <v>143370</v>
      </c>
      <c r="F40" s="201"/>
    </row>
    <row r="41" spans="1:6" ht="98.25" customHeight="1">
      <c r="A41" s="33"/>
      <c r="B41" s="32" t="s">
        <v>15</v>
      </c>
      <c r="C41" s="20" t="s">
        <v>46</v>
      </c>
      <c r="D41" s="16">
        <v>43370</v>
      </c>
      <c r="E41" s="16">
        <v>43370</v>
      </c>
      <c r="F41" s="170"/>
    </row>
    <row r="42" spans="1:6" ht="30" customHeight="1">
      <c r="A42" s="33"/>
      <c r="B42" s="43" t="s">
        <v>16</v>
      </c>
      <c r="C42" s="44" t="s">
        <v>17</v>
      </c>
      <c r="D42" s="16">
        <v>100000</v>
      </c>
      <c r="E42" s="16">
        <v>100000</v>
      </c>
      <c r="F42" s="170"/>
    </row>
    <row r="43" spans="1:6" ht="27" customHeight="1">
      <c r="A43" s="572" t="s">
        <v>12</v>
      </c>
      <c r="B43" s="572"/>
      <c r="C43" s="572"/>
      <c r="D43" s="27">
        <f>D40</f>
        <v>143370</v>
      </c>
      <c r="E43" s="27">
        <f>E40</f>
        <v>143370</v>
      </c>
      <c r="F43" s="286"/>
    </row>
    <row r="44" spans="1:6" s="322" customFormat="1" ht="23.25" customHeight="1">
      <c r="A44" s="319"/>
      <c r="B44" s="319"/>
      <c r="C44" s="319"/>
      <c r="D44" s="320"/>
      <c r="E44" s="320"/>
      <c r="F44" s="321"/>
    </row>
    <row r="45" spans="1:8" s="6" customFormat="1" ht="44.25" customHeight="1">
      <c r="A45" s="512" t="s">
        <v>569</v>
      </c>
      <c r="B45" s="512"/>
      <c r="C45" s="512"/>
      <c r="D45" s="512"/>
      <c r="E45" s="512"/>
      <c r="F45" s="512"/>
      <c r="G45" s="287"/>
      <c r="H45" s="287"/>
    </row>
    <row r="46" spans="1:5" s="6" customFormat="1" ht="12.75" customHeight="1">
      <c r="A46" s="176"/>
      <c r="B46" s="177"/>
      <c r="C46" s="178"/>
      <c r="D46" s="179"/>
      <c r="E46" s="179"/>
    </row>
    <row r="47" spans="1:5" s="6" customFormat="1" ht="13.5" customHeight="1">
      <c r="A47" s="513" t="s">
        <v>588</v>
      </c>
      <c r="B47" s="513"/>
      <c r="C47" s="513"/>
      <c r="D47" s="179"/>
      <c r="E47" s="179"/>
    </row>
    <row r="48" spans="1:5" s="6" customFormat="1" ht="12.75" customHeight="1">
      <c r="A48" s="176"/>
      <c r="B48" s="181" t="s">
        <v>279</v>
      </c>
      <c r="C48" s="181"/>
      <c r="D48" s="180"/>
      <c r="E48" s="180"/>
    </row>
  </sheetData>
  <sheetProtection/>
  <mergeCells count="17">
    <mergeCell ref="G5:J5"/>
    <mergeCell ref="B8:C8"/>
    <mergeCell ref="A35:C35"/>
    <mergeCell ref="A37:F37"/>
    <mergeCell ref="B40:C40"/>
    <mergeCell ref="A43:C43"/>
    <mergeCell ref="B9:C9"/>
    <mergeCell ref="B15:C15"/>
    <mergeCell ref="B17:C17"/>
    <mergeCell ref="B33:C33"/>
    <mergeCell ref="A45:F45"/>
    <mergeCell ref="A47:C47"/>
    <mergeCell ref="B32:C32"/>
    <mergeCell ref="A5:F5"/>
    <mergeCell ref="A1:F1"/>
    <mergeCell ref="A2:F2"/>
    <mergeCell ref="A3:F3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60"/>
  <sheetViews>
    <sheetView zoomScalePageLayoutView="0" workbookViewId="0" topLeftCell="A1">
      <selection activeCell="A59" sqref="A59:C59"/>
    </sheetView>
  </sheetViews>
  <sheetFormatPr defaultColWidth="9.00390625" defaultRowHeight="15"/>
  <cols>
    <col min="1" max="1" width="4.57421875" style="1" customWidth="1"/>
    <col min="2" max="2" width="9.421875" style="1" customWidth="1"/>
    <col min="3" max="3" width="41.7109375" style="1" customWidth="1"/>
    <col min="4" max="4" width="20.7109375" style="1" customWidth="1"/>
    <col min="5" max="5" width="20.7109375" style="164" customWidth="1"/>
    <col min="6" max="6" width="15.28125" style="1" customWidth="1"/>
    <col min="7" max="7" width="9.421875" style="1" customWidth="1"/>
    <col min="8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16"/>
      <c r="H1" s="416"/>
      <c r="I1" s="416"/>
      <c r="J1" s="416"/>
    </row>
    <row r="2" spans="1:10" s="421" customFormat="1" ht="21.75" customHeight="1">
      <c r="A2" s="496" t="s">
        <v>494</v>
      </c>
      <c r="B2" s="496"/>
      <c r="C2" s="496"/>
      <c r="D2" s="496"/>
      <c r="E2" s="496"/>
      <c r="F2" s="496"/>
      <c r="G2" s="416"/>
      <c r="H2" s="416"/>
      <c r="I2" s="416"/>
      <c r="J2" s="416"/>
    </row>
    <row r="3" spans="1:10" s="421" customFormat="1" ht="21.75" customHeight="1">
      <c r="A3" s="497" t="s">
        <v>495</v>
      </c>
      <c r="B3" s="497"/>
      <c r="C3" s="497"/>
      <c r="D3" s="497"/>
      <c r="E3" s="497"/>
      <c r="F3" s="497"/>
      <c r="G3" s="424"/>
      <c r="H3" s="424"/>
      <c r="I3" s="424"/>
      <c r="J3" s="424"/>
    </row>
    <row r="4" spans="1:10" s="421" customFormat="1" ht="14.25" customHeight="1">
      <c r="A4" s="423"/>
      <c r="B4" s="423"/>
      <c r="C4" s="423"/>
      <c r="D4" s="423"/>
      <c r="E4" s="423"/>
      <c r="F4" s="423"/>
      <c r="G4" s="424"/>
      <c r="H4" s="424"/>
      <c r="I4" s="424"/>
      <c r="J4" s="424"/>
    </row>
    <row r="5" spans="1:6" ht="30" customHeight="1">
      <c r="A5" s="522" t="s">
        <v>1</v>
      </c>
      <c r="B5" s="522"/>
      <c r="C5" s="522"/>
      <c r="D5" s="522"/>
      <c r="E5" s="522"/>
      <c r="F5" s="522"/>
    </row>
    <row r="6" spans="1:4" ht="21" customHeight="1">
      <c r="A6" s="11"/>
      <c r="B6" s="11"/>
      <c r="C6" s="11"/>
      <c r="D6" s="12"/>
    </row>
    <row r="7" spans="1:6" ht="69" customHeight="1">
      <c r="A7" s="188" t="s">
        <v>0</v>
      </c>
      <c r="B7" s="197" t="s">
        <v>230</v>
      </c>
      <c r="C7" s="209" t="s">
        <v>1</v>
      </c>
      <c r="D7" s="159" t="s">
        <v>540</v>
      </c>
      <c r="E7" s="446" t="s">
        <v>544</v>
      </c>
      <c r="F7" s="165" t="s">
        <v>275</v>
      </c>
    </row>
    <row r="8" spans="1:6" ht="32.25" customHeight="1">
      <c r="A8" s="110" t="s">
        <v>3</v>
      </c>
      <c r="B8" s="526" t="s">
        <v>67</v>
      </c>
      <c r="C8" s="526"/>
      <c r="D8" s="195">
        <f>D9+D15+D17+D35+D36+D37+D38+D39</f>
        <v>2140000</v>
      </c>
      <c r="E8" s="444">
        <f>E9+E15+E17+E35+E36+E37+E38+E39</f>
        <v>2140000</v>
      </c>
      <c r="F8" s="195"/>
    </row>
    <row r="9" spans="1:6" s="55" customFormat="1" ht="21.75" customHeight="1">
      <c r="A9" s="220" t="s">
        <v>4</v>
      </c>
      <c r="B9" s="577" t="s">
        <v>542</v>
      </c>
      <c r="C9" s="578"/>
      <c r="D9" s="28">
        <v>1491992</v>
      </c>
      <c r="E9" s="28">
        <f>SUM(E10:E14)</f>
        <v>1491992</v>
      </c>
      <c r="F9" s="448"/>
    </row>
    <row r="10" spans="1:6" s="55" customFormat="1" ht="21.75" customHeight="1">
      <c r="A10" s="600"/>
      <c r="B10" s="48">
        <v>4010</v>
      </c>
      <c r="C10" s="67" t="s">
        <v>232</v>
      </c>
      <c r="D10" s="16"/>
      <c r="E10" s="16">
        <v>1176534</v>
      </c>
      <c r="F10" s="172"/>
    </row>
    <row r="11" spans="1:6" s="55" customFormat="1" ht="21.75" customHeight="1">
      <c r="A11" s="601"/>
      <c r="B11" s="48">
        <v>4040</v>
      </c>
      <c r="C11" s="67" t="s">
        <v>233</v>
      </c>
      <c r="D11" s="16"/>
      <c r="E11" s="16">
        <v>93100</v>
      </c>
      <c r="F11" s="172"/>
    </row>
    <row r="12" spans="1:7" s="55" customFormat="1" ht="21.75" customHeight="1">
      <c r="A12" s="601"/>
      <c r="B12" s="48">
        <v>4170</v>
      </c>
      <c r="C12" s="15" t="s">
        <v>234</v>
      </c>
      <c r="D12" s="16"/>
      <c r="E12" s="16"/>
      <c r="F12" s="172"/>
      <c r="G12" s="361"/>
    </row>
    <row r="13" spans="1:6" s="55" customFormat="1" ht="21.75" customHeight="1">
      <c r="A13" s="601"/>
      <c r="B13" s="48">
        <v>4110</v>
      </c>
      <c r="C13" s="17" t="s">
        <v>290</v>
      </c>
      <c r="D13" s="16"/>
      <c r="E13" s="16">
        <v>191906</v>
      </c>
      <c r="F13" s="172"/>
    </row>
    <row r="14" spans="1:6" s="55" customFormat="1" ht="21.75" customHeight="1">
      <c r="A14" s="602"/>
      <c r="B14" s="48">
        <v>4120</v>
      </c>
      <c r="C14" s="17" t="s">
        <v>236</v>
      </c>
      <c r="D14" s="16"/>
      <c r="E14" s="16">
        <v>30452</v>
      </c>
      <c r="F14" s="172"/>
    </row>
    <row r="15" spans="1:6" s="55" customFormat="1" ht="30" customHeight="1">
      <c r="A15" s="220" t="s">
        <v>11</v>
      </c>
      <c r="B15" s="506" t="s">
        <v>48</v>
      </c>
      <c r="C15" s="507"/>
      <c r="D15" s="28">
        <v>7000</v>
      </c>
      <c r="E15" s="28">
        <f>E16</f>
        <v>7000</v>
      </c>
      <c r="F15" s="448"/>
    </row>
    <row r="16" spans="1:6" s="55" customFormat="1" ht="25.5" customHeight="1">
      <c r="A16" s="485"/>
      <c r="B16" s="488">
        <v>3020</v>
      </c>
      <c r="C16" s="354" t="s">
        <v>383</v>
      </c>
      <c r="D16" s="486"/>
      <c r="E16" s="489">
        <v>7000</v>
      </c>
      <c r="F16" s="487"/>
    </row>
    <row r="17" spans="1:6" s="55" customFormat="1" ht="29.25" customHeight="1">
      <c r="A17" s="220" t="s">
        <v>29</v>
      </c>
      <c r="B17" s="570" t="s">
        <v>49</v>
      </c>
      <c r="C17" s="571"/>
      <c r="D17" s="28">
        <v>641008</v>
      </c>
      <c r="E17" s="28">
        <f>SUM(E18:E34)</f>
        <v>641008</v>
      </c>
      <c r="F17" s="448"/>
    </row>
    <row r="18" spans="1:6" s="234" customFormat="1" ht="21.75" customHeight="1">
      <c r="A18" s="599"/>
      <c r="B18" s="161" t="s">
        <v>239</v>
      </c>
      <c r="C18" s="193" t="s">
        <v>240</v>
      </c>
      <c r="D18" s="166"/>
      <c r="E18" s="166">
        <v>60000</v>
      </c>
      <c r="F18" s="233"/>
    </row>
    <row r="19" spans="1:6" s="234" customFormat="1" ht="21.75" customHeight="1">
      <c r="A19" s="599"/>
      <c r="B19" s="161" t="s">
        <v>311</v>
      </c>
      <c r="C19" s="193" t="s">
        <v>307</v>
      </c>
      <c r="D19" s="166"/>
      <c r="E19" s="166">
        <v>188340</v>
      </c>
      <c r="F19" s="233"/>
    </row>
    <row r="20" spans="1:6" s="234" customFormat="1" ht="29.25" customHeight="1">
      <c r="A20" s="599"/>
      <c r="B20" s="161" t="s">
        <v>312</v>
      </c>
      <c r="C20" s="378" t="s">
        <v>326</v>
      </c>
      <c r="D20" s="166"/>
      <c r="E20" s="166">
        <v>36000</v>
      </c>
      <c r="F20" s="233"/>
    </row>
    <row r="21" spans="1:6" s="234" customFormat="1" ht="33.75" customHeight="1">
      <c r="A21" s="599"/>
      <c r="B21" s="169">
        <v>4240</v>
      </c>
      <c r="C21" s="378" t="s">
        <v>500</v>
      </c>
      <c r="D21" s="166"/>
      <c r="E21" s="166">
        <v>1000</v>
      </c>
      <c r="F21" s="233"/>
    </row>
    <row r="22" spans="1:6" s="234" customFormat="1" ht="21.75" customHeight="1">
      <c r="A22" s="599"/>
      <c r="B22" s="161" t="s">
        <v>243</v>
      </c>
      <c r="C22" s="193" t="s">
        <v>244</v>
      </c>
      <c r="D22" s="166"/>
      <c r="E22" s="166">
        <v>154452</v>
      </c>
      <c r="F22" s="233"/>
    </row>
    <row r="23" spans="1:6" s="234" customFormat="1" ht="21.75" customHeight="1">
      <c r="A23" s="599"/>
      <c r="B23" s="161" t="s">
        <v>245</v>
      </c>
      <c r="C23" s="191" t="s">
        <v>246</v>
      </c>
      <c r="D23" s="166"/>
      <c r="E23" s="166">
        <v>20000</v>
      </c>
      <c r="F23" s="233"/>
    </row>
    <row r="24" spans="1:6" s="234" customFormat="1" ht="21.75" customHeight="1">
      <c r="A24" s="599"/>
      <c r="B24" s="161" t="s">
        <v>247</v>
      </c>
      <c r="C24" s="191" t="s">
        <v>248</v>
      </c>
      <c r="D24" s="166"/>
      <c r="E24" s="166">
        <v>3000</v>
      </c>
      <c r="F24" s="233"/>
    </row>
    <row r="25" spans="1:6" s="234" customFormat="1" ht="21.75" customHeight="1">
      <c r="A25" s="599"/>
      <c r="B25" s="161" t="s">
        <v>249</v>
      </c>
      <c r="C25" s="193" t="s">
        <v>250</v>
      </c>
      <c r="D25" s="166"/>
      <c r="E25" s="166">
        <v>82750</v>
      </c>
      <c r="F25" s="233"/>
    </row>
    <row r="26" spans="1:6" s="234" customFormat="1" ht="21.75" customHeight="1">
      <c r="A26" s="599"/>
      <c r="B26" s="161" t="s">
        <v>251</v>
      </c>
      <c r="C26" s="193" t="s">
        <v>252</v>
      </c>
      <c r="D26" s="166"/>
      <c r="E26" s="166">
        <v>1210</v>
      </c>
      <c r="F26" s="233"/>
    </row>
    <row r="27" spans="1:6" s="234" customFormat="1" ht="49.5" customHeight="1">
      <c r="A27" s="599"/>
      <c r="B27" s="161" t="s">
        <v>253</v>
      </c>
      <c r="C27" s="382" t="s">
        <v>254</v>
      </c>
      <c r="D27" s="166"/>
      <c r="E27" s="166">
        <v>1200</v>
      </c>
      <c r="F27" s="233"/>
    </row>
    <row r="28" spans="1:6" s="234" customFormat="1" ht="51.75" customHeight="1">
      <c r="A28" s="599"/>
      <c r="B28" s="161" t="s">
        <v>255</v>
      </c>
      <c r="C28" s="382" t="s">
        <v>256</v>
      </c>
      <c r="D28" s="166"/>
      <c r="E28" s="166">
        <v>5000</v>
      </c>
      <c r="F28" s="233"/>
    </row>
    <row r="29" spans="1:6" s="234" customFormat="1" ht="27.75" customHeight="1">
      <c r="A29" s="599"/>
      <c r="B29" s="161" t="s">
        <v>313</v>
      </c>
      <c r="C29" s="193" t="s">
        <v>314</v>
      </c>
      <c r="D29" s="166"/>
      <c r="E29" s="166">
        <v>1000</v>
      </c>
      <c r="F29" s="235"/>
    </row>
    <row r="30" spans="1:6" s="234" customFormat="1" ht="18" customHeight="1">
      <c r="A30" s="599"/>
      <c r="B30" s="161" t="s">
        <v>257</v>
      </c>
      <c r="C30" s="193" t="s">
        <v>258</v>
      </c>
      <c r="D30" s="166"/>
      <c r="E30" s="166">
        <v>3000</v>
      </c>
      <c r="F30" s="233"/>
    </row>
    <row r="31" spans="1:6" s="234" customFormat="1" ht="18" customHeight="1">
      <c r="A31" s="599"/>
      <c r="B31" s="161" t="s">
        <v>259</v>
      </c>
      <c r="C31" s="193" t="s">
        <v>260</v>
      </c>
      <c r="D31" s="166"/>
      <c r="E31" s="166">
        <v>8000</v>
      </c>
      <c r="F31" s="233"/>
    </row>
    <row r="32" spans="1:6" s="237" customFormat="1" ht="27.75" customHeight="1">
      <c r="A32" s="599"/>
      <c r="B32" s="161" t="s">
        <v>261</v>
      </c>
      <c r="C32" s="378" t="s">
        <v>262</v>
      </c>
      <c r="D32" s="166"/>
      <c r="E32" s="166">
        <v>63576</v>
      </c>
      <c r="F32" s="235"/>
    </row>
    <row r="33" spans="1:6" s="234" customFormat="1" ht="21.75" customHeight="1">
      <c r="A33" s="599"/>
      <c r="B33" s="161" t="s">
        <v>263</v>
      </c>
      <c r="C33" s="191" t="s">
        <v>264</v>
      </c>
      <c r="D33" s="166"/>
      <c r="E33" s="166">
        <v>7480</v>
      </c>
      <c r="F33" s="233"/>
    </row>
    <row r="34" spans="1:6" s="234" customFormat="1" ht="32.25" customHeight="1">
      <c r="A34" s="599"/>
      <c r="B34" s="161" t="s">
        <v>304</v>
      </c>
      <c r="C34" s="236" t="s">
        <v>271</v>
      </c>
      <c r="D34" s="166"/>
      <c r="E34" s="166">
        <v>5000</v>
      </c>
      <c r="F34" s="233"/>
    </row>
    <row r="35" spans="1:6" s="55" customFormat="1" ht="26.25" customHeight="1">
      <c r="A35" s="220" t="s">
        <v>41</v>
      </c>
      <c r="B35" s="577" t="s">
        <v>61</v>
      </c>
      <c r="C35" s="578"/>
      <c r="D35" s="28">
        <v>0</v>
      </c>
      <c r="E35" s="28">
        <v>0</v>
      </c>
      <c r="F35" s="448"/>
    </row>
    <row r="36" spans="1:6" s="55" customFormat="1" ht="72" customHeight="1">
      <c r="A36" s="220" t="s">
        <v>42</v>
      </c>
      <c r="B36" s="532" t="s">
        <v>479</v>
      </c>
      <c r="C36" s="533"/>
      <c r="D36" s="28">
        <v>0</v>
      </c>
      <c r="E36" s="28">
        <v>0</v>
      </c>
      <c r="F36" s="448"/>
    </row>
    <row r="37" spans="1:6" s="55" customFormat="1" ht="24" customHeight="1">
      <c r="A37" s="220" t="s">
        <v>43</v>
      </c>
      <c r="B37" s="541" t="s">
        <v>93</v>
      </c>
      <c r="C37" s="542"/>
      <c r="D37" s="28">
        <v>0</v>
      </c>
      <c r="E37" s="28">
        <v>0</v>
      </c>
      <c r="F37" s="448"/>
    </row>
    <row r="38" spans="1:6" s="55" customFormat="1" ht="24" customHeight="1">
      <c r="A38" s="220" t="s">
        <v>44</v>
      </c>
      <c r="B38" s="541" t="s">
        <v>54</v>
      </c>
      <c r="C38" s="542"/>
      <c r="D38" s="28">
        <v>0</v>
      </c>
      <c r="E38" s="28">
        <v>0</v>
      </c>
      <c r="F38" s="448"/>
    </row>
    <row r="39" spans="1:6" s="55" customFormat="1" ht="24" customHeight="1">
      <c r="A39" s="220" t="s">
        <v>45</v>
      </c>
      <c r="B39" s="541" t="s">
        <v>50</v>
      </c>
      <c r="C39" s="542"/>
      <c r="D39" s="28">
        <f>D40+D44+D45+D43</f>
        <v>0</v>
      </c>
      <c r="E39" s="28">
        <f>E40+E44+E45+E43</f>
        <v>0</v>
      </c>
      <c r="F39" s="448"/>
    </row>
    <row r="40" spans="1:6" s="55" customFormat="1" ht="24.75" customHeight="1">
      <c r="A40" s="48" t="s">
        <v>6</v>
      </c>
      <c r="B40" s="597" t="s">
        <v>94</v>
      </c>
      <c r="C40" s="598"/>
      <c r="D40" s="16">
        <v>0</v>
      </c>
      <c r="E40" s="16">
        <f>E41+E42</f>
        <v>0</v>
      </c>
      <c r="F40" s="172"/>
    </row>
    <row r="41" spans="1:6" s="55" customFormat="1" ht="36" customHeight="1">
      <c r="A41" s="48"/>
      <c r="B41" s="48">
        <v>6050</v>
      </c>
      <c r="C41" s="19" t="s">
        <v>273</v>
      </c>
      <c r="D41" s="16">
        <v>0</v>
      </c>
      <c r="E41" s="16">
        <v>0</v>
      </c>
      <c r="F41" s="172"/>
    </row>
    <row r="42" spans="1:6" s="55" customFormat="1" ht="36" customHeight="1">
      <c r="A42" s="48"/>
      <c r="B42" s="48">
        <v>6060</v>
      </c>
      <c r="C42" s="19" t="s">
        <v>274</v>
      </c>
      <c r="D42" s="16">
        <v>0</v>
      </c>
      <c r="E42" s="16">
        <v>0</v>
      </c>
      <c r="F42" s="172"/>
    </row>
    <row r="43" spans="1:6" s="55" customFormat="1" ht="24" customHeight="1">
      <c r="A43" s="33" t="s">
        <v>7</v>
      </c>
      <c r="B43" s="33"/>
      <c r="C43" s="17" t="s">
        <v>223</v>
      </c>
      <c r="D43" s="16">
        <v>0</v>
      </c>
      <c r="E43" s="16">
        <v>0</v>
      </c>
      <c r="F43" s="172"/>
    </row>
    <row r="44" spans="1:6" s="68" customFormat="1" ht="24" customHeight="1">
      <c r="A44" s="33" t="s">
        <v>8</v>
      </c>
      <c r="B44" s="33"/>
      <c r="C44" s="17" t="s">
        <v>96</v>
      </c>
      <c r="D44" s="16">
        <v>0</v>
      </c>
      <c r="E44" s="16">
        <v>0</v>
      </c>
      <c r="F44" s="175"/>
    </row>
    <row r="45" spans="1:6" s="68" customFormat="1" ht="36" customHeight="1">
      <c r="A45" s="33" t="s">
        <v>222</v>
      </c>
      <c r="B45" s="33"/>
      <c r="C45" s="19" t="s">
        <v>97</v>
      </c>
      <c r="D45" s="16">
        <v>0</v>
      </c>
      <c r="E45" s="16">
        <v>0</v>
      </c>
      <c r="F45" s="175"/>
    </row>
    <row r="46" spans="1:6" s="72" customFormat="1" ht="27.75" customHeight="1">
      <c r="A46" s="510" t="s">
        <v>12</v>
      </c>
      <c r="B46" s="510"/>
      <c r="C46" s="510"/>
      <c r="D46" s="71">
        <f>D8</f>
        <v>2140000</v>
      </c>
      <c r="E46" s="71">
        <f>E8</f>
        <v>2140000</v>
      </c>
      <c r="F46" s="71"/>
    </row>
    <row r="47" spans="1:4" ht="15">
      <c r="A47" s="11"/>
      <c r="B47" s="11"/>
      <c r="C47" s="11"/>
      <c r="D47" s="11"/>
    </row>
    <row r="48" spans="1:4" ht="39.75" customHeight="1">
      <c r="A48" s="11"/>
      <c r="B48" s="11"/>
      <c r="C48" s="11"/>
      <c r="D48" s="11"/>
    </row>
    <row r="49" spans="1:6" s="8" customFormat="1" ht="36.75" customHeight="1">
      <c r="A49" s="559" t="s">
        <v>277</v>
      </c>
      <c r="B49" s="560"/>
      <c r="C49" s="560"/>
      <c r="D49" s="560"/>
      <c r="E49" s="560"/>
      <c r="F49" s="561"/>
    </row>
    <row r="50" spans="1:4" ht="15">
      <c r="A50" s="22"/>
      <c r="B50" s="22"/>
      <c r="C50" s="22"/>
      <c r="D50" s="22"/>
    </row>
    <row r="51" spans="1:6" ht="71.25" customHeight="1">
      <c r="A51" s="188" t="s">
        <v>0</v>
      </c>
      <c r="B51" s="426" t="s">
        <v>230</v>
      </c>
      <c r="C51" s="209" t="s">
        <v>38</v>
      </c>
      <c r="D51" s="159" t="s">
        <v>540</v>
      </c>
      <c r="E51" s="159" t="s">
        <v>544</v>
      </c>
      <c r="F51" s="159" t="s">
        <v>275</v>
      </c>
    </row>
    <row r="52" spans="1:6" ht="28.5" customHeight="1">
      <c r="A52" s="23" t="s">
        <v>3</v>
      </c>
      <c r="B52" s="23"/>
      <c r="C52" s="190" t="s">
        <v>67</v>
      </c>
      <c r="D52" s="147">
        <f>SUM(D53:D54)</f>
        <v>1671889</v>
      </c>
      <c r="E52" s="147">
        <f>SUM(E53:E54)</f>
        <v>1671889</v>
      </c>
      <c r="F52" s="24"/>
    </row>
    <row r="53" spans="1:6" ht="101.25" customHeight="1">
      <c r="A53" s="33"/>
      <c r="B53" s="32" t="s">
        <v>15</v>
      </c>
      <c r="C53" s="19" t="s">
        <v>46</v>
      </c>
      <c r="D53" s="16">
        <v>2167</v>
      </c>
      <c r="E53" s="16">
        <v>2167</v>
      </c>
      <c r="F53" s="170"/>
    </row>
    <row r="54" spans="1:6" ht="27" customHeight="1">
      <c r="A54" s="33"/>
      <c r="B54" s="32" t="s">
        <v>16</v>
      </c>
      <c r="C54" s="19" t="s">
        <v>17</v>
      </c>
      <c r="D54" s="16">
        <v>1669722</v>
      </c>
      <c r="E54" s="16">
        <v>1669722</v>
      </c>
      <c r="F54" s="170"/>
    </row>
    <row r="55" spans="1:6" s="73" customFormat="1" ht="28.5" customHeight="1">
      <c r="A55" s="510" t="s">
        <v>12</v>
      </c>
      <c r="B55" s="510"/>
      <c r="C55" s="510"/>
      <c r="D55" s="71">
        <f>SUM(D52)</f>
        <v>1671889</v>
      </c>
      <c r="E55" s="71">
        <f>SUM(E52)</f>
        <v>1671889</v>
      </c>
      <c r="F55" s="71"/>
    </row>
    <row r="57" spans="1:7" s="6" customFormat="1" ht="44.25" customHeight="1">
      <c r="A57" s="512" t="s">
        <v>554</v>
      </c>
      <c r="B57" s="512"/>
      <c r="C57" s="512"/>
      <c r="D57" s="512"/>
      <c r="E57" s="512"/>
      <c r="F57" s="512"/>
      <c r="G57" s="6" t="s">
        <v>278</v>
      </c>
    </row>
    <row r="58" spans="1:5" s="6" customFormat="1" ht="12.75" customHeight="1">
      <c r="A58" s="176"/>
      <c r="B58" s="177"/>
      <c r="C58" s="178"/>
      <c r="D58" s="179"/>
      <c r="E58" s="179"/>
    </row>
    <row r="59" spans="1:5" s="6" customFormat="1" ht="13.5" customHeight="1">
      <c r="A59" s="513" t="s">
        <v>588</v>
      </c>
      <c r="B59" s="513"/>
      <c r="C59" s="513"/>
      <c r="D59" s="179"/>
      <c r="E59" s="179"/>
    </row>
    <row r="60" spans="1:5" s="6" customFormat="1" ht="12.75" customHeight="1">
      <c r="A60" s="176"/>
      <c r="B60" s="181" t="s">
        <v>279</v>
      </c>
      <c r="C60" s="181"/>
      <c r="D60" s="180"/>
      <c r="E60" s="180"/>
    </row>
  </sheetData>
  <sheetProtection/>
  <mergeCells count="21">
    <mergeCell ref="B9:C9"/>
    <mergeCell ref="B38:C38"/>
    <mergeCell ref="A1:F1"/>
    <mergeCell ref="A2:F2"/>
    <mergeCell ref="A3:F3"/>
    <mergeCell ref="B35:C35"/>
    <mergeCell ref="B36:C36"/>
    <mergeCell ref="A5:F5"/>
    <mergeCell ref="B8:C8"/>
    <mergeCell ref="B17:C17"/>
    <mergeCell ref="A10:A14"/>
    <mergeCell ref="A57:F57"/>
    <mergeCell ref="B15:C15"/>
    <mergeCell ref="A59:C59"/>
    <mergeCell ref="A46:C46"/>
    <mergeCell ref="A49:F49"/>
    <mergeCell ref="A18:A34"/>
    <mergeCell ref="A55:C55"/>
    <mergeCell ref="B40:C40"/>
    <mergeCell ref="B39:C39"/>
    <mergeCell ref="B37:C37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49"/>
  <sheetViews>
    <sheetView zoomScalePageLayoutView="0" workbookViewId="0" topLeftCell="A1">
      <selection activeCell="L13" sqref="L13"/>
    </sheetView>
  </sheetViews>
  <sheetFormatPr defaultColWidth="9.00390625" defaultRowHeight="15"/>
  <cols>
    <col min="1" max="1" width="5.421875" style="11" customWidth="1"/>
    <col min="2" max="2" width="8.421875" style="258" customWidth="1"/>
    <col min="3" max="3" width="37.00390625" style="11" customWidth="1"/>
    <col min="4" max="4" width="11.8515625" style="63" customWidth="1"/>
    <col min="5" max="6" width="12.7109375" style="63" customWidth="1"/>
    <col min="7" max="7" width="11.28125" style="63" customWidth="1"/>
    <col min="8" max="9" width="12.7109375" style="63" customWidth="1"/>
    <col min="10" max="10" width="12.7109375" style="1" customWidth="1"/>
    <col min="11" max="11" width="10.8515625" style="1" customWidth="1"/>
    <col min="12" max="12" width="14.8515625" style="1" customWidth="1"/>
    <col min="13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0" s="421" customFormat="1" ht="21.75" customHeight="1">
      <c r="A2" s="496" t="s">
        <v>492</v>
      </c>
      <c r="B2" s="496"/>
      <c r="C2" s="496"/>
      <c r="D2" s="496"/>
      <c r="E2" s="496"/>
      <c r="F2" s="496"/>
      <c r="G2" s="496"/>
      <c r="H2" s="496"/>
      <c r="I2" s="496"/>
      <c r="J2" s="496"/>
    </row>
    <row r="3" spans="1:10" s="421" customFormat="1" ht="21.75" customHeight="1">
      <c r="A3" s="497" t="s">
        <v>470</v>
      </c>
      <c r="B3" s="497"/>
      <c r="C3" s="497"/>
      <c r="D3" s="497"/>
      <c r="E3" s="497"/>
      <c r="F3" s="497"/>
      <c r="G3" s="497"/>
      <c r="H3" s="497"/>
      <c r="I3" s="497"/>
      <c r="J3" s="497"/>
    </row>
    <row r="4" spans="1:8" s="421" customFormat="1" ht="8.25" customHeight="1">
      <c r="A4" s="423"/>
      <c r="B4" s="423"/>
      <c r="C4" s="423"/>
      <c r="D4" s="423"/>
      <c r="E4" s="423"/>
      <c r="F4" s="423"/>
      <c r="G4" s="423"/>
      <c r="H4" s="423"/>
    </row>
    <row r="5" spans="1:10" s="8" customFormat="1" ht="21" customHeight="1">
      <c r="A5" s="522" t="s">
        <v>1</v>
      </c>
      <c r="B5" s="522"/>
      <c r="C5" s="522"/>
      <c r="D5" s="522"/>
      <c r="E5" s="522"/>
      <c r="F5" s="522"/>
      <c r="G5" s="522"/>
      <c r="H5" s="522"/>
      <c r="I5" s="522"/>
      <c r="J5" s="522"/>
    </row>
    <row r="6" spans="1:9" ht="9" customHeight="1">
      <c r="A6" s="42"/>
      <c r="B6" s="252"/>
      <c r="C6" s="89"/>
      <c r="D6" s="65"/>
      <c r="E6" s="65"/>
      <c r="F6" s="65"/>
      <c r="G6" s="65"/>
      <c r="H6" s="65"/>
      <c r="I6" s="65"/>
    </row>
    <row r="7" spans="1:10" s="231" customFormat="1" ht="45.75" customHeight="1">
      <c r="A7" s="505" t="s">
        <v>0</v>
      </c>
      <c r="B7" s="503" t="s">
        <v>230</v>
      </c>
      <c r="C7" s="501" t="s">
        <v>1</v>
      </c>
      <c r="D7" s="523" t="s">
        <v>540</v>
      </c>
      <c r="E7" s="524"/>
      <c r="F7" s="525"/>
      <c r="G7" s="523" t="s">
        <v>541</v>
      </c>
      <c r="H7" s="524"/>
      <c r="I7" s="525"/>
      <c r="J7" s="499" t="s">
        <v>275</v>
      </c>
    </row>
    <row r="8" spans="1:10" s="231" customFormat="1" ht="97.5" customHeight="1">
      <c r="A8" s="505"/>
      <c r="B8" s="504"/>
      <c r="C8" s="502"/>
      <c r="D8" s="62" t="s">
        <v>89</v>
      </c>
      <c r="E8" s="62" t="s">
        <v>90</v>
      </c>
      <c r="F8" s="375" t="s">
        <v>382</v>
      </c>
      <c r="G8" s="62" t="s">
        <v>89</v>
      </c>
      <c r="H8" s="62" t="s">
        <v>90</v>
      </c>
      <c r="I8" s="356" t="s">
        <v>382</v>
      </c>
      <c r="J8" s="499"/>
    </row>
    <row r="9" spans="1:10" s="86" customFormat="1" ht="20.25" customHeight="1">
      <c r="A9" s="110" t="s">
        <v>3</v>
      </c>
      <c r="B9" s="526" t="s">
        <v>51</v>
      </c>
      <c r="C9" s="526"/>
      <c r="D9" s="195">
        <f>D10</f>
        <v>40524</v>
      </c>
      <c r="E9" s="195">
        <f>E10</f>
        <v>0</v>
      </c>
      <c r="F9" s="374">
        <f>F10</f>
        <v>0</v>
      </c>
      <c r="G9" s="195">
        <f>G10</f>
        <v>40524</v>
      </c>
      <c r="H9" s="195">
        <f>H10</f>
        <v>0</v>
      </c>
      <c r="I9" s="348"/>
      <c r="J9" s="195"/>
    </row>
    <row r="10" spans="1:10" s="55" customFormat="1" ht="31.5" customHeight="1">
      <c r="A10" s="220" t="s">
        <v>4</v>
      </c>
      <c r="B10" s="506" t="s">
        <v>493</v>
      </c>
      <c r="C10" s="507"/>
      <c r="D10" s="447">
        <v>40524</v>
      </c>
      <c r="E10" s="447">
        <f>SUM(E11)</f>
        <v>0</v>
      </c>
      <c r="F10" s="447">
        <f>SUM(F11)</f>
        <v>0</v>
      </c>
      <c r="G10" s="447">
        <f>SUM(G11)</f>
        <v>40524</v>
      </c>
      <c r="H10" s="447">
        <f>SUM(H11)</f>
        <v>0</v>
      </c>
      <c r="I10" s="447"/>
      <c r="J10" s="448"/>
    </row>
    <row r="11" spans="1:12" s="68" customFormat="1" ht="21.75" customHeight="1">
      <c r="A11" s="33"/>
      <c r="B11" s="227">
        <v>4130</v>
      </c>
      <c r="C11" s="183" t="s">
        <v>322</v>
      </c>
      <c r="D11" s="51">
        <v>0</v>
      </c>
      <c r="E11" s="51">
        <v>0</v>
      </c>
      <c r="F11" s="51">
        <v>0</v>
      </c>
      <c r="G11" s="51">
        <v>40524</v>
      </c>
      <c r="H11" s="51">
        <v>0</v>
      </c>
      <c r="I11" s="51"/>
      <c r="J11" s="226"/>
      <c r="L11" s="495"/>
    </row>
    <row r="12" spans="1:10" s="86" customFormat="1" ht="22.5" customHeight="1">
      <c r="A12" s="110" t="s">
        <v>20</v>
      </c>
      <c r="B12" s="526" t="s">
        <v>55</v>
      </c>
      <c r="C12" s="526"/>
      <c r="D12" s="195">
        <f aca="true" t="shared" si="0" ref="D12:I12">D13+D19+D22</f>
        <v>0</v>
      </c>
      <c r="E12" s="443">
        <f t="shared" si="0"/>
        <v>2087227</v>
      </c>
      <c r="F12" s="443">
        <f t="shared" si="0"/>
        <v>1871472</v>
      </c>
      <c r="G12" s="443">
        <f t="shared" si="0"/>
        <v>0</v>
      </c>
      <c r="H12" s="443">
        <f t="shared" si="0"/>
        <v>2087227</v>
      </c>
      <c r="I12" s="443">
        <f t="shared" si="0"/>
        <v>1871472</v>
      </c>
      <c r="J12" s="195"/>
    </row>
    <row r="13" spans="1:12" s="55" customFormat="1" ht="18.75" customHeight="1">
      <c r="A13" s="220" t="s">
        <v>4</v>
      </c>
      <c r="B13" s="528" t="s">
        <v>542</v>
      </c>
      <c r="C13" s="529"/>
      <c r="D13" s="447">
        <f>D14+D15+D16</f>
        <v>0</v>
      </c>
      <c r="E13" s="447">
        <v>1340929</v>
      </c>
      <c r="F13" s="447">
        <v>1189125</v>
      </c>
      <c r="G13" s="447">
        <f>SUM(G14:G18)</f>
        <v>0</v>
      </c>
      <c r="H13" s="447">
        <f>SUM(H14:H18)</f>
        <v>1340929</v>
      </c>
      <c r="I13" s="447">
        <f>SUM(I14:I18)</f>
        <v>1189125</v>
      </c>
      <c r="J13" s="448"/>
      <c r="L13" s="86"/>
    </row>
    <row r="14" spans="1:12" s="55" customFormat="1" ht="16.5" customHeight="1">
      <c r="A14" s="48"/>
      <c r="B14" s="48">
        <v>4010</v>
      </c>
      <c r="C14" s="109" t="s">
        <v>232</v>
      </c>
      <c r="D14" s="51"/>
      <c r="E14" s="51"/>
      <c r="F14" s="51"/>
      <c r="G14" s="51">
        <v>0</v>
      </c>
      <c r="H14" s="51">
        <v>1033702</v>
      </c>
      <c r="I14" s="51">
        <v>916678</v>
      </c>
      <c r="J14" s="172"/>
      <c r="L14" s="494"/>
    </row>
    <row r="15" spans="1:12" s="55" customFormat="1" ht="19.5" customHeight="1">
      <c r="A15" s="48"/>
      <c r="B15" s="48">
        <v>4040</v>
      </c>
      <c r="C15" s="109" t="s">
        <v>233</v>
      </c>
      <c r="D15" s="51"/>
      <c r="E15" s="51"/>
      <c r="F15" s="51"/>
      <c r="G15" s="51">
        <v>0</v>
      </c>
      <c r="H15" s="51">
        <v>100376</v>
      </c>
      <c r="I15" s="51">
        <v>89014</v>
      </c>
      <c r="J15" s="172"/>
      <c r="L15" s="494"/>
    </row>
    <row r="16" spans="1:12" s="55" customFormat="1" ht="18" customHeight="1">
      <c r="A16" s="48"/>
      <c r="B16" s="48">
        <v>4170</v>
      </c>
      <c r="C16" s="107" t="s">
        <v>234</v>
      </c>
      <c r="D16" s="51"/>
      <c r="E16" s="51"/>
      <c r="F16" s="51"/>
      <c r="G16" s="51">
        <v>0</v>
      </c>
      <c r="H16" s="51">
        <v>5300</v>
      </c>
      <c r="I16" s="51">
        <v>4700</v>
      </c>
      <c r="J16" s="172"/>
      <c r="L16" s="494"/>
    </row>
    <row r="17" spans="1:12" s="68" customFormat="1" ht="18.75" customHeight="1">
      <c r="A17" s="33"/>
      <c r="B17" s="161" t="s">
        <v>289</v>
      </c>
      <c r="C17" s="222" t="s">
        <v>290</v>
      </c>
      <c r="D17" s="51"/>
      <c r="E17" s="51"/>
      <c r="F17" s="51"/>
      <c r="G17" s="51">
        <v>0</v>
      </c>
      <c r="H17" s="51">
        <v>174164</v>
      </c>
      <c r="I17" s="51">
        <v>154446</v>
      </c>
      <c r="J17" s="183"/>
      <c r="L17" s="494"/>
    </row>
    <row r="18" spans="1:12" s="68" customFormat="1" ht="18" customHeight="1">
      <c r="A18" s="33"/>
      <c r="B18" s="161" t="s">
        <v>291</v>
      </c>
      <c r="C18" s="222" t="s">
        <v>236</v>
      </c>
      <c r="D18" s="51"/>
      <c r="E18" s="51"/>
      <c r="F18" s="51"/>
      <c r="G18" s="51">
        <v>0</v>
      </c>
      <c r="H18" s="51">
        <v>27387</v>
      </c>
      <c r="I18" s="51">
        <v>24287</v>
      </c>
      <c r="J18" s="351"/>
      <c r="L18" s="494"/>
    </row>
    <row r="19" spans="1:12" s="55" customFormat="1" ht="24" customHeight="1">
      <c r="A19" s="220" t="s">
        <v>9</v>
      </c>
      <c r="B19" s="506" t="s">
        <v>48</v>
      </c>
      <c r="C19" s="507"/>
      <c r="D19" s="447">
        <f>SUM(D20:D21)</f>
        <v>0</v>
      </c>
      <c r="E19" s="447">
        <v>85496</v>
      </c>
      <c r="F19" s="447">
        <v>75817</v>
      </c>
      <c r="G19" s="447">
        <f>SUM(G20:G21)</f>
        <v>0</v>
      </c>
      <c r="H19" s="447">
        <f>SUM(H20:H21)</f>
        <v>85496</v>
      </c>
      <c r="I19" s="447">
        <f>SUM(I20:I21)</f>
        <v>75817</v>
      </c>
      <c r="J19" s="447">
        <f>SUM(J20:J21)</f>
        <v>0</v>
      </c>
      <c r="L19" s="494"/>
    </row>
    <row r="20" spans="1:12" s="55" customFormat="1" ht="32.25" customHeight="1">
      <c r="A20" s="48"/>
      <c r="B20" s="253">
        <v>3020</v>
      </c>
      <c r="C20" s="354" t="s">
        <v>383</v>
      </c>
      <c r="D20" s="51"/>
      <c r="E20" s="51">
        <v>0</v>
      </c>
      <c r="F20" s="51"/>
      <c r="G20" s="51">
        <v>0</v>
      </c>
      <c r="H20" s="51">
        <v>71186</v>
      </c>
      <c r="I20" s="51">
        <v>63127</v>
      </c>
      <c r="J20" s="172"/>
      <c r="L20" s="494"/>
    </row>
    <row r="21" spans="1:12" s="55" customFormat="1" ht="18.75" customHeight="1">
      <c r="A21" s="48"/>
      <c r="B21" s="253">
        <v>3110</v>
      </c>
      <c r="C21" s="354" t="s">
        <v>328</v>
      </c>
      <c r="D21" s="51"/>
      <c r="E21" s="51">
        <v>0</v>
      </c>
      <c r="F21" s="51"/>
      <c r="G21" s="51">
        <v>0</v>
      </c>
      <c r="H21" s="51">
        <v>14310</v>
      </c>
      <c r="I21" s="51">
        <v>12690</v>
      </c>
      <c r="J21" s="172"/>
      <c r="L21" s="494"/>
    </row>
    <row r="22" spans="1:12" s="55" customFormat="1" ht="32.25" customHeight="1">
      <c r="A22" s="220" t="s">
        <v>10</v>
      </c>
      <c r="B22" s="506" t="s">
        <v>489</v>
      </c>
      <c r="C22" s="507"/>
      <c r="D22" s="447">
        <v>0</v>
      </c>
      <c r="E22" s="447">
        <v>660802</v>
      </c>
      <c r="F22" s="447">
        <v>606530</v>
      </c>
      <c r="G22" s="447">
        <f>SUM(G23:G39)</f>
        <v>0</v>
      </c>
      <c r="H22" s="447">
        <f>SUM(H23:H39)</f>
        <v>660802</v>
      </c>
      <c r="I22" s="447">
        <f>SUM(I23:I39)</f>
        <v>606530</v>
      </c>
      <c r="J22" s="448"/>
      <c r="L22" s="494"/>
    </row>
    <row r="23" spans="1:12" s="55" customFormat="1" ht="21" customHeight="1">
      <c r="A23" s="48"/>
      <c r="B23" s="169">
        <v>4210</v>
      </c>
      <c r="C23" s="193" t="s">
        <v>240</v>
      </c>
      <c r="D23" s="51"/>
      <c r="E23" s="51"/>
      <c r="F23" s="51"/>
      <c r="G23" s="51">
        <v>0</v>
      </c>
      <c r="H23" s="51">
        <v>123000</v>
      </c>
      <c r="I23" s="51">
        <v>120000</v>
      </c>
      <c r="J23" s="172"/>
      <c r="L23" s="494"/>
    </row>
    <row r="24" spans="1:12" s="55" customFormat="1" ht="19.5" customHeight="1">
      <c r="A24" s="48"/>
      <c r="B24" s="169">
        <v>4220</v>
      </c>
      <c r="C24" s="193" t="s">
        <v>307</v>
      </c>
      <c r="D24" s="51"/>
      <c r="E24" s="51"/>
      <c r="F24" s="51"/>
      <c r="G24" s="51">
        <v>0</v>
      </c>
      <c r="H24" s="51">
        <v>139666</v>
      </c>
      <c r="I24" s="51">
        <v>123854</v>
      </c>
      <c r="J24" s="172"/>
      <c r="L24" s="494"/>
    </row>
    <row r="25" spans="1:12" s="55" customFormat="1" ht="27.75" customHeight="1">
      <c r="A25" s="48"/>
      <c r="B25" s="169">
        <v>4230</v>
      </c>
      <c r="C25" s="378" t="s">
        <v>536</v>
      </c>
      <c r="D25" s="51"/>
      <c r="E25" s="51"/>
      <c r="F25" s="51"/>
      <c r="G25" s="51">
        <v>0</v>
      </c>
      <c r="H25" s="51">
        <v>18550</v>
      </c>
      <c r="I25" s="51">
        <v>16450</v>
      </c>
      <c r="J25" s="172"/>
      <c r="L25" s="494"/>
    </row>
    <row r="26" spans="1:12" s="55" customFormat="1" ht="24.75" customHeight="1">
      <c r="A26" s="48"/>
      <c r="B26" s="169">
        <v>4240</v>
      </c>
      <c r="C26" s="193" t="s">
        <v>242</v>
      </c>
      <c r="D26" s="51"/>
      <c r="E26" s="51"/>
      <c r="F26" s="51"/>
      <c r="G26" s="51">
        <v>0</v>
      </c>
      <c r="H26" s="51">
        <v>8480</v>
      </c>
      <c r="I26" s="51">
        <v>7520</v>
      </c>
      <c r="J26" s="172"/>
      <c r="L26" s="494"/>
    </row>
    <row r="27" spans="1:12" s="55" customFormat="1" ht="19.5" customHeight="1">
      <c r="A27" s="48"/>
      <c r="B27" s="169">
        <v>4260</v>
      </c>
      <c r="C27" s="193" t="s">
        <v>244</v>
      </c>
      <c r="D27" s="51"/>
      <c r="E27" s="51"/>
      <c r="F27" s="51"/>
      <c r="G27" s="51">
        <v>0</v>
      </c>
      <c r="H27" s="51">
        <v>133380</v>
      </c>
      <c r="I27" s="51">
        <v>118280</v>
      </c>
      <c r="J27" s="172"/>
      <c r="L27" s="494"/>
    </row>
    <row r="28" spans="1:12" s="55" customFormat="1" ht="19.5" customHeight="1">
      <c r="A28" s="48"/>
      <c r="B28" s="169">
        <v>4270</v>
      </c>
      <c r="C28" s="193" t="s">
        <v>246</v>
      </c>
      <c r="D28" s="51"/>
      <c r="E28" s="51"/>
      <c r="F28" s="51"/>
      <c r="G28" s="51">
        <v>0</v>
      </c>
      <c r="H28" s="51">
        <v>3445</v>
      </c>
      <c r="I28" s="51">
        <v>3055</v>
      </c>
      <c r="J28" s="172"/>
      <c r="L28" s="494"/>
    </row>
    <row r="29" spans="1:12" s="55" customFormat="1" ht="18" customHeight="1">
      <c r="A29" s="48"/>
      <c r="B29" s="169">
        <v>4280</v>
      </c>
      <c r="C29" s="193" t="s">
        <v>248</v>
      </c>
      <c r="D29" s="51"/>
      <c r="E29" s="51"/>
      <c r="F29" s="51"/>
      <c r="G29" s="51">
        <v>0</v>
      </c>
      <c r="H29" s="51">
        <v>21200</v>
      </c>
      <c r="I29" s="51">
        <v>18800</v>
      </c>
      <c r="J29" s="172"/>
      <c r="L29" s="494"/>
    </row>
    <row r="30" spans="1:12" s="55" customFormat="1" ht="18.75" customHeight="1">
      <c r="A30" s="48"/>
      <c r="B30" s="169">
        <v>4300</v>
      </c>
      <c r="C30" s="193" t="s">
        <v>250</v>
      </c>
      <c r="D30" s="51"/>
      <c r="E30" s="51"/>
      <c r="F30" s="51"/>
      <c r="G30" s="51">
        <v>0</v>
      </c>
      <c r="H30" s="51">
        <v>94487</v>
      </c>
      <c r="I30" s="51">
        <v>93400</v>
      </c>
      <c r="J30" s="172"/>
      <c r="L30" s="494"/>
    </row>
    <row r="31" spans="1:12" s="55" customFormat="1" ht="18" customHeight="1">
      <c r="A31" s="48"/>
      <c r="B31" s="169">
        <v>4350</v>
      </c>
      <c r="C31" s="193" t="s">
        <v>252</v>
      </c>
      <c r="D31" s="51"/>
      <c r="E31" s="51"/>
      <c r="F31" s="51"/>
      <c r="G31" s="51">
        <v>0</v>
      </c>
      <c r="H31" s="51">
        <v>2786</v>
      </c>
      <c r="I31" s="51">
        <v>2474</v>
      </c>
      <c r="J31" s="172"/>
      <c r="L31" s="494"/>
    </row>
    <row r="32" spans="1:12" s="55" customFormat="1" ht="44.25" customHeight="1">
      <c r="A32" s="48"/>
      <c r="B32" s="169">
        <v>4370</v>
      </c>
      <c r="C32" s="204" t="s">
        <v>310</v>
      </c>
      <c r="D32" s="51"/>
      <c r="E32" s="51"/>
      <c r="F32" s="51"/>
      <c r="G32" s="51">
        <v>0</v>
      </c>
      <c r="H32" s="51">
        <v>8321</v>
      </c>
      <c r="I32" s="51">
        <v>7379</v>
      </c>
      <c r="J32" s="172"/>
      <c r="L32" s="494"/>
    </row>
    <row r="33" spans="1:12" s="55" customFormat="1" ht="29.25" customHeight="1">
      <c r="A33" s="48"/>
      <c r="B33" s="169">
        <v>4400</v>
      </c>
      <c r="C33" s="204" t="s">
        <v>308</v>
      </c>
      <c r="D33" s="51"/>
      <c r="E33" s="51"/>
      <c r="F33" s="51"/>
      <c r="G33" s="51">
        <v>0</v>
      </c>
      <c r="H33" s="51">
        <v>45580</v>
      </c>
      <c r="I33" s="51">
        <v>40420</v>
      </c>
      <c r="J33" s="172"/>
      <c r="L33" s="494"/>
    </row>
    <row r="34" spans="1:12" s="55" customFormat="1" ht="18.75" customHeight="1">
      <c r="A34" s="48"/>
      <c r="B34" s="169">
        <v>4410</v>
      </c>
      <c r="C34" s="193" t="s">
        <v>258</v>
      </c>
      <c r="D34" s="51"/>
      <c r="E34" s="51"/>
      <c r="F34" s="51"/>
      <c r="G34" s="51">
        <v>0</v>
      </c>
      <c r="H34" s="51">
        <v>2120</v>
      </c>
      <c r="I34" s="51">
        <v>1880</v>
      </c>
      <c r="J34" s="172"/>
      <c r="L34" s="494"/>
    </row>
    <row r="35" spans="1:12" s="55" customFormat="1" ht="18" customHeight="1">
      <c r="A35" s="48"/>
      <c r="B35" s="169">
        <v>4430</v>
      </c>
      <c r="C35" s="193" t="s">
        <v>260</v>
      </c>
      <c r="D35" s="51"/>
      <c r="E35" s="51"/>
      <c r="F35" s="51"/>
      <c r="G35" s="51">
        <v>0</v>
      </c>
      <c r="H35" s="51">
        <v>3254</v>
      </c>
      <c r="I35" s="51">
        <v>2885</v>
      </c>
      <c r="J35" s="172"/>
      <c r="L35" s="494"/>
    </row>
    <row r="36" spans="1:12" s="55" customFormat="1" ht="26.25" customHeight="1">
      <c r="A36" s="48"/>
      <c r="B36" s="169">
        <v>4440</v>
      </c>
      <c r="C36" s="378" t="s">
        <v>262</v>
      </c>
      <c r="D36" s="51"/>
      <c r="E36" s="51"/>
      <c r="F36" s="51"/>
      <c r="G36" s="51">
        <v>0</v>
      </c>
      <c r="H36" s="51">
        <v>48477</v>
      </c>
      <c r="I36" s="51">
        <v>42989</v>
      </c>
      <c r="J36" s="172"/>
      <c r="L36" s="494"/>
    </row>
    <row r="37" spans="1:12" s="55" customFormat="1" ht="26.25" customHeight="1">
      <c r="A37" s="48"/>
      <c r="B37" s="169">
        <v>4480</v>
      </c>
      <c r="C37" s="378" t="s">
        <v>264</v>
      </c>
      <c r="D37" s="51"/>
      <c r="E37" s="51"/>
      <c r="F37" s="51"/>
      <c r="G37" s="51"/>
      <c r="H37" s="51">
        <v>4346</v>
      </c>
      <c r="I37" s="51">
        <v>3854</v>
      </c>
      <c r="J37" s="172"/>
      <c r="L37" s="494"/>
    </row>
    <row r="38" spans="1:12" s="55" customFormat="1" ht="26.25" customHeight="1">
      <c r="A38" s="48"/>
      <c r="B38" s="169">
        <v>4520</v>
      </c>
      <c r="C38" s="378" t="s">
        <v>583</v>
      </c>
      <c r="D38" s="51"/>
      <c r="E38" s="51"/>
      <c r="F38" s="51"/>
      <c r="G38" s="51"/>
      <c r="H38" s="51">
        <v>1590</v>
      </c>
      <c r="I38" s="51">
        <v>1410</v>
      </c>
      <c r="J38" s="172"/>
      <c r="L38" s="494"/>
    </row>
    <row r="39" spans="1:12" s="55" customFormat="1" ht="27.75" customHeight="1">
      <c r="A39" s="48"/>
      <c r="B39" s="169">
        <v>4700</v>
      </c>
      <c r="C39" s="193" t="s">
        <v>271</v>
      </c>
      <c r="D39" s="51"/>
      <c r="E39" s="51"/>
      <c r="F39" s="51"/>
      <c r="G39" s="51">
        <v>0</v>
      </c>
      <c r="H39" s="51">
        <v>2120</v>
      </c>
      <c r="I39" s="51">
        <v>1880</v>
      </c>
      <c r="J39" s="172"/>
      <c r="L39" s="494"/>
    </row>
    <row r="40" spans="1:10" s="86" customFormat="1" ht="22.5" customHeight="1">
      <c r="A40" s="110" t="s">
        <v>27</v>
      </c>
      <c r="B40" s="526" t="s">
        <v>58</v>
      </c>
      <c r="C40" s="526"/>
      <c r="D40" s="195">
        <f aca="true" t="shared" si="1" ref="D40:I40">D41</f>
        <v>0</v>
      </c>
      <c r="E40" s="195">
        <f t="shared" si="1"/>
        <v>777</v>
      </c>
      <c r="F40" s="374">
        <f t="shared" si="1"/>
        <v>0</v>
      </c>
      <c r="G40" s="195">
        <f t="shared" si="1"/>
        <v>0</v>
      </c>
      <c r="H40" s="195">
        <f t="shared" si="1"/>
        <v>777</v>
      </c>
      <c r="I40" s="348">
        <f t="shared" si="1"/>
        <v>0</v>
      </c>
      <c r="J40" s="195"/>
    </row>
    <row r="41" spans="1:10" s="325" customFormat="1" ht="26.25" customHeight="1">
      <c r="A41" s="220" t="s">
        <v>4</v>
      </c>
      <c r="B41" s="517" t="s">
        <v>49</v>
      </c>
      <c r="C41" s="518"/>
      <c r="D41" s="447">
        <f>SUM(D42)</f>
        <v>0</v>
      </c>
      <c r="E41" s="447">
        <f>SUM(E42)</f>
        <v>777</v>
      </c>
      <c r="F41" s="447">
        <f>SUM(F42)</f>
        <v>0</v>
      </c>
      <c r="G41" s="447">
        <f>SUM(G42)</f>
        <v>0</v>
      </c>
      <c r="H41" s="447">
        <f>SUM(H42)</f>
        <v>777</v>
      </c>
      <c r="I41" s="447">
        <v>0</v>
      </c>
      <c r="J41" s="448"/>
    </row>
    <row r="42" spans="1:10" s="55" customFormat="1" ht="29.25" customHeight="1">
      <c r="A42" s="48"/>
      <c r="B42" s="169">
        <v>4440</v>
      </c>
      <c r="C42" s="378" t="s">
        <v>262</v>
      </c>
      <c r="D42" s="140">
        <v>0</v>
      </c>
      <c r="E42" s="140">
        <v>777</v>
      </c>
      <c r="F42" s="140">
        <v>0</v>
      </c>
      <c r="G42" s="140">
        <v>0</v>
      </c>
      <c r="H42" s="140">
        <v>777</v>
      </c>
      <c r="I42" s="140">
        <v>0</v>
      </c>
      <c r="J42" s="221"/>
    </row>
    <row r="43" spans="1:10" s="82" customFormat="1" ht="23.25" customHeight="1">
      <c r="A43" s="510" t="s">
        <v>12</v>
      </c>
      <c r="B43" s="510"/>
      <c r="C43" s="510"/>
      <c r="D43" s="80">
        <f aca="true" t="shared" si="2" ref="D43:I43">D12+D40+D9</f>
        <v>40524</v>
      </c>
      <c r="E43" s="80">
        <f t="shared" si="2"/>
        <v>2088004</v>
      </c>
      <c r="F43" s="80">
        <f t="shared" si="2"/>
        <v>1871472</v>
      </c>
      <c r="G43" s="80">
        <f t="shared" si="2"/>
        <v>40524</v>
      </c>
      <c r="H43" s="80">
        <f t="shared" si="2"/>
        <v>2088004</v>
      </c>
      <c r="I43" s="80">
        <f t="shared" si="2"/>
        <v>1871472</v>
      </c>
      <c r="J43" s="80"/>
    </row>
    <row r="44" spans="1:10" s="229" customFormat="1" ht="25.5" customHeight="1">
      <c r="A44" s="527" t="s">
        <v>301</v>
      </c>
      <c r="B44" s="527"/>
      <c r="C44" s="527"/>
      <c r="D44" s="519">
        <f>SUM(D43:F43)</f>
        <v>4000000</v>
      </c>
      <c r="E44" s="520"/>
      <c r="F44" s="521"/>
      <c r="G44" s="519">
        <f>G43+H43+I43</f>
        <v>4000000</v>
      </c>
      <c r="H44" s="520"/>
      <c r="I44" s="521"/>
      <c r="J44" s="230"/>
    </row>
    <row r="45" spans="1:10" s="55" customFormat="1" ht="11.25" customHeight="1">
      <c r="A45" s="61"/>
      <c r="B45" s="255"/>
      <c r="C45" s="61"/>
      <c r="D45" s="84"/>
      <c r="E45" s="85"/>
      <c r="F45" s="85"/>
      <c r="G45" s="84"/>
      <c r="H45" s="85"/>
      <c r="I45" s="85"/>
      <c r="J45" s="58"/>
    </row>
    <row r="46" spans="1:10" s="6" customFormat="1" ht="36.75" customHeight="1">
      <c r="A46" s="512" t="s">
        <v>546</v>
      </c>
      <c r="B46" s="512"/>
      <c r="C46" s="512"/>
      <c r="D46" s="512"/>
      <c r="E46" s="512"/>
      <c r="F46" s="512"/>
      <c r="G46" s="512"/>
      <c r="H46" s="512"/>
      <c r="I46" s="512"/>
      <c r="J46" s="512"/>
    </row>
    <row r="47" spans="1:7" s="6" customFormat="1" ht="11.25" customHeight="1">
      <c r="A47" s="176"/>
      <c r="B47" s="256"/>
      <c r="C47" s="178"/>
      <c r="D47" s="179"/>
      <c r="E47" s="179"/>
      <c r="F47" s="179"/>
      <c r="G47" s="179"/>
    </row>
    <row r="48" spans="1:5" s="6" customFormat="1" ht="13.5" customHeight="1">
      <c r="A48" s="513" t="s">
        <v>588</v>
      </c>
      <c r="B48" s="513"/>
      <c r="C48" s="513"/>
      <c r="D48" s="179"/>
      <c r="E48" s="179"/>
    </row>
    <row r="49" spans="1:7" s="6" customFormat="1" ht="12.75" customHeight="1">
      <c r="A49" s="176"/>
      <c r="B49" s="257" t="s">
        <v>279</v>
      </c>
      <c r="C49" s="181"/>
      <c r="D49" s="181"/>
      <c r="E49" s="180"/>
      <c r="F49" s="180"/>
      <c r="G49" s="180"/>
    </row>
  </sheetData>
  <sheetProtection/>
  <mergeCells count="24">
    <mergeCell ref="A46:J46"/>
    <mergeCell ref="A48:C48"/>
    <mergeCell ref="B9:C9"/>
    <mergeCell ref="B12:C12"/>
    <mergeCell ref="B19:C19"/>
    <mergeCell ref="B40:C40"/>
    <mergeCell ref="A43:C43"/>
    <mergeCell ref="A44:C44"/>
    <mergeCell ref="B10:C10"/>
    <mergeCell ref="B13:C13"/>
    <mergeCell ref="A1:J1"/>
    <mergeCell ref="A5:J5"/>
    <mergeCell ref="A7:A8"/>
    <mergeCell ref="B7:B8"/>
    <mergeCell ref="C7:C8"/>
    <mergeCell ref="J7:J8"/>
    <mergeCell ref="G7:I7"/>
    <mergeCell ref="D7:F7"/>
    <mergeCell ref="B22:C22"/>
    <mergeCell ref="B41:C41"/>
    <mergeCell ref="D44:F44"/>
    <mergeCell ref="A2:J2"/>
    <mergeCell ref="A3:J3"/>
    <mergeCell ref="G44:I44"/>
  </mergeCells>
  <printOptions horizontalCentered="1"/>
  <pageMargins left="0.7086614173228347" right="0.4724409448818898" top="0.9448818897637796" bottom="0.4724409448818898" header="0.4724409448818898" footer="0.31496062992125984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57"/>
  <sheetViews>
    <sheetView tabSelected="1" zoomScalePageLayoutView="0" workbookViewId="0" topLeftCell="A1">
      <selection activeCell="G9" sqref="G9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16"/>
      <c r="H1" s="416"/>
      <c r="I1" s="416"/>
      <c r="J1" s="416"/>
    </row>
    <row r="2" spans="1:10" s="421" customFormat="1" ht="21.75" customHeight="1">
      <c r="A2" s="496" t="s">
        <v>528</v>
      </c>
      <c r="B2" s="496"/>
      <c r="C2" s="496"/>
      <c r="D2" s="496"/>
      <c r="E2" s="496"/>
      <c r="F2" s="496"/>
      <c r="G2" s="416"/>
      <c r="H2" s="416"/>
      <c r="I2" s="416"/>
      <c r="J2" s="416"/>
    </row>
    <row r="3" spans="1:10" s="421" customFormat="1" ht="21.75" customHeight="1">
      <c r="A3" s="497" t="s">
        <v>470</v>
      </c>
      <c r="B3" s="497"/>
      <c r="C3" s="497"/>
      <c r="D3" s="497"/>
      <c r="E3" s="497"/>
      <c r="F3" s="497"/>
      <c r="G3" s="424"/>
      <c r="H3" s="424"/>
      <c r="I3" s="424"/>
      <c r="J3" s="424"/>
    </row>
    <row r="4" spans="1:10" s="421" customFormat="1" ht="14.25" customHeight="1">
      <c r="A4" s="423"/>
      <c r="B4" s="423"/>
      <c r="C4" s="423"/>
      <c r="D4" s="423"/>
      <c r="E4" s="423"/>
      <c r="F4" s="423"/>
      <c r="G4" s="424"/>
      <c r="H4" s="424"/>
      <c r="I4" s="424"/>
      <c r="J4" s="42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81" customHeight="1">
      <c r="A7" s="272" t="s">
        <v>0</v>
      </c>
      <c r="B7" s="269" t="s">
        <v>230</v>
      </c>
      <c r="C7" s="271" t="s">
        <v>1</v>
      </c>
      <c r="D7" s="159" t="s">
        <v>540</v>
      </c>
      <c r="E7" s="446" t="s">
        <v>544</v>
      </c>
      <c r="F7" s="275" t="s">
        <v>275</v>
      </c>
      <c r="G7" s="7"/>
    </row>
    <row r="8" spans="1:6" ht="30.75" customHeight="1">
      <c r="A8" s="110" t="s">
        <v>3</v>
      </c>
      <c r="B8" s="526" t="s">
        <v>124</v>
      </c>
      <c r="C8" s="526"/>
      <c r="D8" s="273">
        <f>D9+D15+D17+D34+D35+D36+D37+D38</f>
        <v>1480000</v>
      </c>
      <c r="E8" s="444">
        <f>E9+E15+E17+E34+E35+E36+E37+E38</f>
        <v>1480000</v>
      </c>
      <c r="F8" s="273"/>
    </row>
    <row r="9" spans="1:7" s="68" customFormat="1" ht="24.75" customHeight="1">
      <c r="A9" s="445" t="s">
        <v>4</v>
      </c>
      <c r="B9" s="577" t="s">
        <v>570</v>
      </c>
      <c r="C9" s="578"/>
      <c r="D9" s="28">
        <v>1160500</v>
      </c>
      <c r="E9" s="28">
        <f>SUM(E10:E14)</f>
        <v>1160500</v>
      </c>
      <c r="F9" s="459"/>
      <c r="G9" s="5"/>
    </row>
    <row r="10" spans="1:11" s="68" customFormat="1" ht="21.75" customHeight="1">
      <c r="A10" s="33"/>
      <c r="B10" s="48">
        <v>4010</v>
      </c>
      <c r="C10" s="109" t="s">
        <v>232</v>
      </c>
      <c r="D10" s="16"/>
      <c r="E10" s="16">
        <v>900000</v>
      </c>
      <c r="F10" s="175"/>
      <c r="G10" s="4"/>
      <c r="K10" s="92"/>
    </row>
    <row r="11" spans="1:11" s="68" customFormat="1" ht="21.75" customHeight="1">
      <c r="A11" s="33"/>
      <c r="B11" s="48">
        <v>4040</v>
      </c>
      <c r="C11" s="109" t="s">
        <v>233</v>
      </c>
      <c r="D11" s="16"/>
      <c r="E11" s="16">
        <v>70000</v>
      </c>
      <c r="F11" s="175"/>
      <c r="G11" s="4"/>
      <c r="K11" s="92"/>
    </row>
    <row r="12" spans="1:11" s="68" customFormat="1" ht="21.75" customHeight="1">
      <c r="A12" s="33"/>
      <c r="B12" s="48">
        <v>4170</v>
      </c>
      <c r="C12" s="107" t="s">
        <v>234</v>
      </c>
      <c r="D12" s="16"/>
      <c r="E12" s="16">
        <v>20000</v>
      </c>
      <c r="F12" s="175"/>
      <c r="G12" s="4"/>
      <c r="K12" s="92"/>
    </row>
    <row r="13" spans="1:11" s="68" customFormat="1" ht="21.75" customHeight="1">
      <c r="A13" s="33"/>
      <c r="B13" s="48">
        <v>4110</v>
      </c>
      <c r="C13" s="29" t="s">
        <v>290</v>
      </c>
      <c r="D13" s="16"/>
      <c r="E13" s="16">
        <v>147000</v>
      </c>
      <c r="F13" s="175"/>
      <c r="G13" s="4"/>
      <c r="K13" s="92"/>
    </row>
    <row r="14" spans="1:11" s="68" customFormat="1" ht="21.75" customHeight="1">
      <c r="A14" s="33"/>
      <c r="B14" s="48">
        <v>4120</v>
      </c>
      <c r="C14" s="29" t="s">
        <v>236</v>
      </c>
      <c r="D14" s="16"/>
      <c r="E14" s="16">
        <v>23500</v>
      </c>
      <c r="F14" s="175"/>
      <c r="G14" s="4"/>
      <c r="K14" s="92"/>
    </row>
    <row r="15" spans="1:11" s="68" customFormat="1" ht="26.25" customHeight="1">
      <c r="A15" s="445" t="s">
        <v>9</v>
      </c>
      <c r="B15" s="570" t="s">
        <v>48</v>
      </c>
      <c r="C15" s="571"/>
      <c r="D15" s="28">
        <v>3700</v>
      </c>
      <c r="E15" s="28">
        <f>E16</f>
        <v>3700</v>
      </c>
      <c r="F15" s="459"/>
      <c r="G15" s="4"/>
      <c r="K15" s="92"/>
    </row>
    <row r="16" spans="1:11" s="68" customFormat="1" ht="26.25" customHeight="1">
      <c r="A16" s="490"/>
      <c r="B16" s="254">
        <v>3020</v>
      </c>
      <c r="C16" s="354" t="s">
        <v>383</v>
      </c>
      <c r="D16" s="396"/>
      <c r="E16" s="396">
        <v>3700</v>
      </c>
      <c r="F16" s="184"/>
      <c r="G16" s="4"/>
      <c r="K16" s="92"/>
    </row>
    <row r="17" spans="1:11" s="68" customFormat="1" ht="35.25" customHeight="1">
      <c r="A17" s="445" t="s">
        <v>10</v>
      </c>
      <c r="B17" s="570" t="s">
        <v>49</v>
      </c>
      <c r="C17" s="571"/>
      <c r="D17" s="28">
        <v>315800</v>
      </c>
      <c r="E17" s="28">
        <f>SUM(E18:E33)</f>
        <v>315800</v>
      </c>
      <c r="F17" s="459"/>
      <c r="G17" s="4"/>
      <c r="H17" t="s">
        <v>278</v>
      </c>
      <c r="K17" s="92"/>
    </row>
    <row r="18" spans="1:11" s="76" customFormat="1" ht="37.5" customHeight="1">
      <c r="A18" s="74"/>
      <c r="B18" s="169">
        <v>4140</v>
      </c>
      <c r="C18" s="267" t="s">
        <v>318</v>
      </c>
      <c r="D18" s="16"/>
      <c r="E18" s="16">
        <v>1000</v>
      </c>
      <c r="F18" s="173"/>
      <c r="G18" s="77"/>
      <c r="I18" s="78"/>
      <c r="J18" s="78"/>
      <c r="K18" s="78"/>
    </row>
    <row r="19" spans="1:11" s="76" customFormat="1" ht="22.5" customHeight="1">
      <c r="A19" s="74"/>
      <c r="B19" s="169">
        <v>4210</v>
      </c>
      <c r="C19" s="267" t="s">
        <v>240</v>
      </c>
      <c r="D19" s="16"/>
      <c r="E19" s="16">
        <v>42500</v>
      </c>
      <c r="F19" s="173"/>
      <c r="G19" s="77"/>
      <c r="I19" s="78"/>
      <c r="J19" s="78"/>
      <c r="K19" s="78"/>
    </row>
    <row r="20" spans="1:11" s="76" customFormat="1" ht="33.75" customHeight="1">
      <c r="A20" s="74"/>
      <c r="B20" s="169">
        <v>4240</v>
      </c>
      <c r="C20" s="378" t="s">
        <v>527</v>
      </c>
      <c r="D20" s="16"/>
      <c r="E20" s="16">
        <v>2000</v>
      </c>
      <c r="F20" s="173"/>
      <c r="G20" s="77"/>
      <c r="I20" s="78"/>
      <c r="J20" s="78"/>
      <c r="K20" s="78"/>
    </row>
    <row r="21" spans="1:11" s="76" customFormat="1" ht="22.5" customHeight="1">
      <c r="A21" s="74"/>
      <c r="B21" s="169">
        <v>4260</v>
      </c>
      <c r="C21" s="267" t="s">
        <v>244</v>
      </c>
      <c r="D21" s="16"/>
      <c r="E21" s="16">
        <v>32500</v>
      </c>
      <c r="F21" s="173"/>
      <c r="G21" s="77"/>
      <c r="I21" s="78"/>
      <c r="J21" s="78"/>
      <c r="K21" s="78"/>
    </row>
    <row r="22" spans="1:11" s="76" customFormat="1" ht="22.5" customHeight="1">
      <c r="A22" s="74"/>
      <c r="B22" s="169">
        <v>4270</v>
      </c>
      <c r="C22" s="267" t="s">
        <v>246</v>
      </c>
      <c r="D22" s="16"/>
      <c r="E22" s="16">
        <v>40000</v>
      </c>
      <c r="F22" s="173"/>
      <c r="G22" s="77"/>
      <c r="I22" s="78"/>
      <c r="J22" s="78"/>
      <c r="K22" s="78"/>
    </row>
    <row r="23" spans="1:11" s="76" customFormat="1" ht="22.5" customHeight="1">
      <c r="A23" s="74"/>
      <c r="B23" s="169">
        <v>4280</v>
      </c>
      <c r="C23" s="265" t="s">
        <v>248</v>
      </c>
      <c r="D23" s="16"/>
      <c r="E23" s="16">
        <v>2000</v>
      </c>
      <c r="F23" s="173"/>
      <c r="G23" s="77"/>
      <c r="I23" s="78"/>
      <c r="J23" s="78"/>
      <c r="K23" s="78"/>
    </row>
    <row r="24" spans="1:11" s="76" customFormat="1" ht="22.5" customHeight="1">
      <c r="A24" s="74"/>
      <c r="B24" s="169">
        <v>4300</v>
      </c>
      <c r="C24" s="267" t="s">
        <v>250</v>
      </c>
      <c r="D24" s="16"/>
      <c r="E24" s="16">
        <v>122500</v>
      </c>
      <c r="F24" s="173"/>
      <c r="G24" s="77"/>
      <c r="I24" s="78"/>
      <c r="J24" s="78"/>
      <c r="K24" s="78"/>
    </row>
    <row r="25" spans="1:11" s="76" customFormat="1" ht="22.5" customHeight="1">
      <c r="A25" s="74"/>
      <c r="B25" s="169">
        <v>4350</v>
      </c>
      <c r="C25" s="267" t="s">
        <v>252</v>
      </c>
      <c r="D25" s="16"/>
      <c r="E25" s="16">
        <v>10000</v>
      </c>
      <c r="F25" s="173"/>
      <c r="G25" s="77"/>
      <c r="I25" s="78"/>
      <c r="J25" s="78"/>
      <c r="K25" s="78"/>
    </row>
    <row r="26" spans="1:11" s="76" customFormat="1" ht="45.75" customHeight="1">
      <c r="A26" s="74"/>
      <c r="B26" s="169">
        <v>4360</v>
      </c>
      <c r="C26" s="270" t="s">
        <v>254</v>
      </c>
      <c r="D26" s="16"/>
      <c r="E26" s="16">
        <v>2000</v>
      </c>
      <c r="F26" s="173"/>
      <c r="G26" s="77"/>
      <c r="I26" s="78"/>
      <c r="J26" s="78"/>
      <c r="K26" s="78"/>
    </row>
    <row r="27" spans="1:11" s="76" customFormat="1" ht="44.25" customHeight="1">
      <c r="A27" s="74"/>
      <c r="B27" s="169">
        <v>4370</v>
      </c>
      <c r="C27" s="270" t="s">
        <v>256</v>
      </c>
      <c r="D27" s="16"/>
      <c r="E27" s="16">
        <v>6000</v>
      </c>
      <c r="F27" s="173"/>
      <c r="G27" s="77"/>
      <c r="I27" s="78"/>
      <c r="J27" s="78"/>
      <c r="K27" s="78"/>
    </row>
    <row r="28" spans="1:11" s="76" customFormat="1" ht="21.75" customHeight="1">
      <c r="A28" s="74"/>
      <c r="B28" s="169">
        <v>4410</v>
      </c>
      <c r="C28" s="267" t="s">
        <v>258</v>
      </c>
      <c r="D28" s="16"/>
      <c r="E28" s="16">
        <v>5000</v>
      </c>
      <c r="F28" s="173"/>
      <c r="G28" s="77"/>
      <c r="I28" s="78"/>
      <c r="J28" s="78"/>
      <c r="K28" s="78"/>
    </row>
    <row r="29" spans="1:11" s="76" customFormat="1" ht="21.75" customHeight="1">
      <c r="A29" s="74"/>
      <c r="B29" s="169">
        <v>4430</v>
      </c>
      <c r="C29" s="267" t="s">
        <v>260</v>
      </c>
      <c r="D29" s="16"/>
      <c r="E29" s="16">
        <v>3000</v>
      </c>
      <c r="F29" s="173"/>
      <c r="G29" s="77"/>
      <c r="I29" s="78"/>
      <c r="J29" s="78"/>
      <c r="K29" s="78"/>
    </row>
    <row r="30" spans="1:11" s="280" customFormat="1" ht="33.75" customHeight="1">
      <c r="A30" s="279"/>
      <c r="B30" s="169">
        <v>4440</v>
      </c>
      <c r="C30" s="378" t="s">
        <v>262</v>
      </c>
      <c r="D30" s="16"/>
      <c r="E30" s="16">
        <v>32000</v>
      </c>
      <c r="F30" s="394"/>
      <c r="G30" s="281"/>
      <c r="I30" s="282"/>
      <c r="J30" s="282"/>
      <c r="K30" s="282"/>
    </row>
    <row r="31" spans="1:11" s="76" customFormat="1" ht="21.75" customHeight="1">
      <c r="A31" s="74"/>
      <c r="B31" s="169">
        <v>4480</v>
      </c>
      <c r="C31" s="267" t="s">
        <v>264</v>
      </c>
      <c r="D31" s="16"/>
      <c r="E31" s="16">
        <v>3300</v>
      </c>
      <c r="F31" s="173"/>
      <c r="G31" s="77"/>
      <c r="I31" s="78"/>
      <c r="J31" s="78"/>
      <c r="K31" s="78"/>
    </row>
    <row r="32" spans="1:11" s="76" customFormat="1" ht="30.75" customHeight="1">
      <c r="A32" s="74"/>
      <c r="B32" s="169">
        <v>4520</v>
      </c>
      <c r="C32" s="378" t="s">
        <v>583</v>
      </c>
      <c r="D32" s="16"/>
      <c r="E32" s="16">
        <v>5000</v>
      </c>
      <c r="F32" s="173"/>
      <c r="G32" s="77"/>
      <c r="I32" s="78"/>
      <c r="J32" s="78"/>
      <c r="K32" s="78"/>
    </row>
    <row r="33" spans="1:11" s="76" customFormat="1" ht="30" customHeight="1">
      <c r="A33" s="74"/>
      <c r="B33" s="169">
        <v>4700</v>
      </c>
      <c r="C33" s="265" t="s">
        <v>271</v>
      </c>
      <c r="D33" s="16"/>
      <c r="E33" s="16">
        <v>7000</v>
      </c>
      <c r="F33" s="173"/>
      <c r="G33" s="77"/>
      <c r="I33" s="78"/>
      <c r="J33" s="78"/>
      <c r="K33" s="78"/>
    </row>
    <row r="34" spans="1:11" s="68" customFormat="1" ht="24.75" customHeight="1">
      <c r="A34" s="445" t="s">
        <v>11</v>
      </c>
      <c r="B34" s="577" t="s">
        <v>61</v>
      </c>
      <c r="C34" s="578"/>
      <c r="D34" s="28">
        <v>0</v>
      </c>
      <c r="E34" s="28">
        <v>0</v>
      </c>
      <c r="F34" s="459"/>
      <c r="G34" s="5"/>
      <c r="H34" s="70"/>
      <c r="I34" s="69"/>
      <c r="J34" s="69"/>
      <c r="K34" s="69"/>
    </row>
    <row r="35" spans="1:11" s="55" customFormat="1" ht="54" customHeight="1">
      <c r="A35" s="445" t="s">
        <v>29</v>
      </c>
      <c r="B35" s="579" t="s">
        <v>92</v>
      </c>
      <c r="C35" s="580"/>
      <c r="D35" s="28">
        <v>0</v>
      </c>
      <c r="E35" s="28">
        <v>0</v>
      </c>
      <c r="F35" s="448"/>
      <c r="G35" s="54"/>
      <c r="H35" s="59"/>
      <c r="I35" s="58"/>
      <c r="J35" s="58"/>
      <c r="K35" s="58"/>
    </row>
    <row r="36" spans="1:11" s="68" customFormat="1" ht="26.25" customHeight="1">
      <c r="A36" s="445" t="s">
        <v>41</v>
      </c>
      <c r="B36" s="577" t="s">
        <v>93</v>
      </c>
      <c r="C36" s="578"/>
      <c r="D36" s="28">
        <v>0</v>
      </c>
      <c r="E36" s="28">
        <v>0</v>
      </c>
      <c r="F36" s="459"/>
      <c r="G36" s="5"/>
      <c r="H36" s="70"/>
      <c r="I36" s="69"/>
      <c r="J36" s="69"/>
      <c r="K36" s="69"/>
    </row>
    <row r="37" spans="1:11" s="68" customFormat="1" ht="26.25" customHeight="1">
      <c r="A37" s="445" t="s">
        <v>42</v>
      </c>
      <c r="B37" s="577" t="s">
        <v>54</v>
      </c>
      <c r="C37" s="578"/>
      <c r="D37" s="28">
        <v>0</v>
      </c>
      <c r="E37" s="28">
        <v>0</v>
      </c>
      <c r="F37" s="459"/>
      <c r="G37" s="5"/>
      <c r="H37" s="70"/>
      <c r="I37" s="69"/>
      <c r="J37" s="69"/>
      <c r="K37" s="69"/>
    </row>
    <row r="38" spans="1:11" s="68" customFormat="1" ht="27" customHeight="1">
      <c r="A38" s="445" t="s">
        <v>43</v>
      </c>
      <c r="B38" s="577" t="s">
        <v>50</v>
      </c>
      <c r="C38" s="578"/>
      <c r="D38" s="28">
        <f>D40</f>
        <v>0</v>
      </c>
      <c r="E38" s="28">
        <f>E40</f>
        <v>0</v>
      </c>
      <c r="F38" s="459"/>
      <c r="G38" s="5"/>
      <c r="H38" s="70"/>
      <c r="I38" s="69"/>
      <c r="J38" s="69"/>
      <c r="K38" s="69"/>
    </row>
    <row r="39" spans="1:11" s="76" customFormat="1" ht="15" customHeight="1">
      <c r="A39" s="74"/>
      <c r="B39" s="167"/>
      <c r="C39" s="167" t="s">
        <v>5</v>
      </c>
      <c r="D39" s="75"/>
      <c r="E39" s="75"/>
      <c r="F39" s="173"/>
      <c r="G39" s="77"/>
      <c r="H39" s="79"/>
      <c r="I39" s="78"/>
      <c r="J39" s="78"/>
      <c r="K39" s="78"/>
    </row>
    <row r="40" spans="1:11" s="68" customFormat="1" ht="27" customHeight="1">
      <c r="A40" s="33" t="s">
        <v>6</v>
      </c>
      <c r="B40" s="192" t="s">
        <v>231</v>
      </c>
      <c r="C40" s="107" t="s">
        <v>94</v>
      </c>
      <c r="D40" s="16"/>
      <c r="E40" s="16"/>
      <c r="F40" s="175"/>
      <c r="G40" s="5"/>
      <c r="H40" s="70"/>
      <c r="I40" s="69"/>
      <c r="J40" s="69"/>
      <c r="K40" s="69"/>
    </row>
    <row r="41" spans="1:11" s="76" customFormat="1" ht="31.5" customHeight="1">
      <c r="A41" s="74"/>
      <c r="B41" s="223" t="s">
        <v>5</v>
      </c>
      <c r="C41" s="167" t="s">
        <v>437</v>
      </c>
      <c r="D41" s="16"/>
      <c r="E41" s="16"/>
      <c r="F41" s="175"/>
      <c r="G41" s="77"/>
      <c r="H41" s="79"/>
      <c r="I41" s="78"/>
      <c r="J41" s="78"/>
      <c r="K41" s="78"/>
    </row>
    <row r="42" spans="1:6" ht="29.25" customHeight="1">
      <c r="A42" s="573" t="s">
        <v>39</v>
      </c>
      <c r="B42" s="574"/>
      <c r="C42" s="575"/>
      <c r="D42" s="311">
        <f>D8</f>
        <v>1480000</v>
      </c>
      <c r="E42" s="311">
        <f>E8</f>
        <v>1480000</v>
      </c>
      <c r="F42" s="311"/>
    </row>
    <row r="43" ht="44.25" customHeight="1"/>
    <row r="44" spans="1:6" ht="30" customHeight="1">
      <c r="A44" s="522" t="s">
        <v>104</v>
      </c>
      <c r="B44" s="522"/>
      <c r="C44" s="522"/>
      <c r="D44" s="522"/>
      <c r="E44" s="522"/>
      <c r="F44" s="522"/>
    </row>
    <row r="46" spans="1:6" ht="66.75" customHeight="1">
      <c r="A46" s="272" t="s">
        <v>0</v>
      </c>
      <c r="B46" s="264" t="s">
        <v>13</v>
      </c>
      <c r="C46" s="264" t="s">
        <v>38</v>
      </c>
      <c r="D46" s="159" t="s">
        <v>540</v>
      </c>
      <c r="E46" s="446" t="s">
        <v>544</v>
      </c>
      <c r="F46" s="275" t="s">
        <v>275</v>
      </c>
    </row>
    <row r="47" spans="1:6" s="87" customFormat="1" ht="33" customHeight="1">
      <c r="A47" s="110" t="s">
        <v>3</v>
      </c>
      <c r="B47" s="526" t="s">
        <v>123</v>
      </c>
      <c r="C47" s="526"/>
      <c r="D47" s="21">
        <f>SUM(D48:D48)</f>
        <v>150000</v>
      </c>
      <c r="E47" s="21">
        <f>SUM(E48:E48)</f>
        <v>150000</v>
      </c>
      <c r="F47" s="201"/>
    </row>
    <row r="48" spans="1:6" ht="30" customHeight="1">
      <c r="A48" s="33"/>
      <c r="B48" s="43" t="s">
        <v>16</v>
      </c>
      <c r="C48" s="44" t="s">
        <v>17</v>
      </c>
      <c r="D48" s="16">
        <v>150000</v>
      </c>
      <c r="E48" s="16">
        <v>150000</v>
      </c>
      <c r="F48" s="170"/>
    </row>
    <row r="49" spans="1:6" ht="30" customHeight="1">
      <c r="A49" s="33"/>
      <c r="B49" s="106" t="s">
        <v>18</v>
      </c>
      <c r="C49" s="29" t="s">
        <v>19</v>
      </c>
      <c r="D49" s="16">
        <v>0</v>
      </c>
      <c r="E49" s="16">
        <v>0</v>
      </c>
      <c r="F49" s="170"/>
    </row>
    <row r="50" spans="1:6" s="87" customFormat="1" ht="33" customHeight="1">
      <c r="A50" s="110" t="s">
        <v>20</v>
      </c>
      <c r="B50" s="526" t="s">
        <v>60</v>
      </c>
      <c r="C50" s="526"/>
      <c r="D50" s="21">
        <f>SUM(D51:D51)</f>
        <v>900000</v>
      </c>
      <c r="E50" s="21">
        <f>SUM(E51:E51)</f>
        <v>900000</v>
      </c>
      <c r="F50" s="201"/>
    </row>
    <row r="51" spans="1:6" ht="58.5" customHeight="1">
      <c r="A51" s="33"/>
      <c r="B51" s="43" t="s">
        <v>35</v>
      </c>
      <c r="C51" s="30" t="s">
        <v>36</v>
      </c>
      <c r="D51" s="16">
        <v>900000</v>
      </c>
      <c r="E51" s="16">
        <v>900000</v>
      </c>
      <c r="F51" s="170"/>
    </row>
    <row r="52" spans="1:6" ht="27" customHeight="1">
      <c r="A52" s="572" t="s">
        <v>12</v>
      </c>
      <c r="B52" s="572"/>
      <c r="C52" s="572"/>
      <c r="D52" s="27">
        <f>D47+D50</f>
        <v>1050000</v>
      </c>
      <c r="E52" s="27">
        <f>E47+E50</f>
        <v>1050000</v>
      </c>
      <c r="F52" s="286"/>
    </row>
    <row r="53" spans="1:6" s="322" customFormat="1" ht="22.5" customHeight="1">
      <c r="A53" s="319"/>
      <c r="B53" s="319"/>
      <c r="C53" s="319"/>
      <c r="D53" s="320"/>
      <c r="E53" s="320"/>
      <c r="F53" s="321"/>
    </row>
    <row r="54" spans="1:8" s="6" customFormat="1" ht="44.25" customHeight="1">
      <c r="A54" s="512" t="s">
        <v>558</v>
      </c>
      <c r="B54" s="512"/>
      <c r="C54" s="512"/>
      <c r="D54" s="512"/>
      <c r="E54" s="512"/>
      <c r="F54" s="512"/>
      <c r="G54" s="287"/>
      <c r="H54" s="287"/>
    </row>
    <row r="55" spans="1:5" s="6" customFormat="1" ht="12.75" customHeight="1">
      <c r="A55" s="176"/>
      <c r="B55" s="177"/>
      <c r="C55" s="178"/>
      <c r="D55" s="179"/>
      <c r="E55" s="179"/>
    </row>
    <row r="56" spans="1:5" s="6" customFormat="1" ht="13.5" customHeight="1">
      <c r="A56" s="513" t="s">
        <v>588</v>
      </c>
      <c r="B56" s="513"/>
      <c r="C56" s="513"/>
      <c r="D56" s="179"/>
      <c r="E56" s="179"/>
    </row>
    <row r="57" spans="1:5" s="6" customFormat="1" ht="12.75" customHeight="1">
      <c r="A57" s="176"/>
      <c r="B57" s="181" t="s">
        <v>279</v>
      </c>
      <c r="C57" s="181"/>
      <c r="D57" s="180"/>
      <c r="E57" s="180"/>
    </row>
  </sheetData>
  <sheetProtection/>
  <mergeCells count="21">
    <mergeCell ref="G5:J5"/>
    <mergeCell ref="B8:C8"/>
    <mergeCell ref="A42:C42"/>
    <mergeCell ref="A44:F44"/>
    <mergeCell ref="B47:C47"/>
    <mergeCell ref="B17:C17"/>
    <mergeCell ref="B34:C34"/>
    <mergeCell ref="A54:F54"/>
    <mergeCell ref="A56:C56"/>
    <mergeCell ref="A5:F5"/>
    <mergeCell ref="B35:C35"/>
    <mergeCell ref="B36:C36"/>
    <mergeCell ref="B37:C37"/>
    <mergeCell ref="A52:C52"/>
    <mergeCell ref="B50:C50"/>
    <mergeCell ref="B9:C9"/>
    <mergeCell ref="B15:C15"/>
    <mergeCell ref="A1:F1"/>
    <mergeCell ref="A2:F2"/>
    <mergeCell ref="A3:F3"/>
    <mergeCell ref="B38:C38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J36"/>
  <sheetViews>
    <sheetView zoomScalePageLayoutView="0" workbookViewId="0" topLeftCell="A1">
      <pane ySplit="8" topLeftCell="A21" activePane="bottomLeft" state="frozen"/>
      <selection pane="topLeft" activeCell="A1" sqref="A1"/>
      <selection pane="bottomLeft" activeCell="D9" sqref="D9:I9"/>
    </sheetView>
  </sheetViews>
  <sheetFormatPr defaultColWidth="9.00390625" defaultRowHeight="15"/>
  <cols>
    <col min="1" max="1" width="7.57421875" style="11" customWidth="1"/>
    <col min="2" max="2" width="7.8515625" style="47" customWidth="1"/>
    <col min="3" max="3" width="36.421875" style="11" customWidth="1"/>
    <col min="4" max="5" width="9.7109375" style="50" customWidth="1"/>
    <col min="6" max="6" width="11.7109375" style="50" customWidth="1"/>
    <col min="7" max="8" width="9.7109375" style="50" customWidth="1"/>
    <col min="9" max="9" width="11.421875" style="50" customWidth="1"/>
    <col min="10" max="10" width="12.7109375" style="1" customWidth="1"/>
    <col min="11" max="16384" width="9.00390625" style="1" customWidth="1"/>
  </cols>
  <sheetData>
    <row r="1" spans="1:10" ht="21.75" customHeight="1">
      <c r="A1" s="496" t="s">
        <v>539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0" s="3" customFormat="1" ht="21.75" customHeight="1">
      <c r="A2" s="496" t="s">
        <v>459</v>
      </c>
      <c r="B2" s="496"/>
      <c r="C2" s="496"/>
      <c r="D2" s="496"/>
      <c r="E2" s="496"/>
      <c r="F2" s="496"/>
      <c r="G2" s="496"/>
      <c r="H2" s="496"/>
      <c r="I2" s="496"/>
      <c r="J2" s="496"/>
    </row>
    <row r="3" spans="1:10" s="421" customFormat="1" ht="21.75" customHeight="1">
      <c r="A3" s="497" t="s">
        <v>442</v>
      </c>
      <c r="B3" s="497"/>
      <c r="C3" s="497"/>
      <c r="D3" s="497"/>
      <c r="E3" s="497"/>
      <c r="F3" s="497"/>
      <c r="G3" s="497"/>
      <c r="H3" s="497"/>
      <c r="I3" s="497"/>
      <c r="J3" s="497"/>
    </row>
    <row r="4" spans="1:7" ht="15">
      <c r="A4" s="9"/>
      <c r="B4" s="9"/>
      <c r="C4" s="9"/>
      <c r="D4" s="94"/>
      <c r="G4" s="94"/>
    </row>
    <row r="5" spans="1:10" ht="30" customHeight="1">
      <c r="A5" s="522" t="s">
        <v>305</v>
      </c>
      <c r="B5" s="522"/>
      <c r="C5" s="522"/>
      <c r="D5" s="522"/>
      <c r="E5" s="522"/>
      <c r="F5" s="522"/>
      <c r="G5" s="522"/>
      <c r="H5" s="522"/>
      <c r="I5" s="522"/>
      <c r="J5" s="522"/>
    </row>
    <row r="6" spans="1:9" ht="18">
      <c r="A6" s="36"/>
      <c r="B6" s="36"/>
      <c r="C6" s="10"/>
      <c r="D6" s="95"/>
      <c r="E6" s="95"/>
      <c r="F6" s="95"/>
      <c r="G6" s="95"/>
      <c r="H6" s="95"/>
      <c r="I6" s="95"/>
    </row>
    <row r="7" spans="1:10" ht="57.75" customHeight="1">
      <c r="A7" s="505" t="s">
        <v>0</v>
      </c>
      <c r="B7" s="505" t="s">
        <v>1</v>
      </c>
      <c r="C7" s="505"/>
      <c r="D7" s="500" t="s">
        <v>540</v>
      </c>
      <c r="E7" s="500"/>
      <c r="F7" s="500"/>
      <c r="G7" s="500" t="s">
        <v>541</v>
      </c>
      <c r="H7" s="500"/>
      <c r="I7" s="500"/>
      <c r="J7" s="543" t="s">
        <v>275</v>
      </c>
    </row>
    <row r="8" spans="1:10" ht="38.25" customHeight="1">
      <c r="A8" s="505"/>
      <c r="B8" s="505"/>
      <c r="C8" s="505"/>
      <c r="D8" s="96" t="s">
        <v>88</v>
      </c>
      <c r="E8" s="62" t="s">
        <v>86</v>
      </c>
      <c r="F8" s="97" t="s">
        <v>87</v>
      </c>
      <c r="G8" s="96" t="s">
        <v>88</v>
      </c>
      <c r="H8" s="62" t="s">
        <v>86</v>
      </c>
      <c r="I8" s="97" t="s">
        <v>87</v>
      </c>
      <c r="J8" s="543"/>
    </row>
    <row r="9" spans="1:10" s="68" customFormat="1" ht="29.25" customHeight="1">
      <c r="A9" s="23" t="s">
        <v>3</v>
      </c>
      <c r="B9" s="565" t="s">
        <v>129</v>
      </c>
      <c r="C9" s="565"/>
      <c r="D9" s="147">
        <f aca="true" t="shared" si="0" ref="D9:I9">D10+D16+D17</f>
        <v>0</v>
      </c>
      <c r="E9" s="147">
        <f t="shared" si="0"/>
        <v>0</v>
      </c>
      <c r="F9" s="147">
        <f t="shared" si="0"/>
        <v>0</v>
      </c>
      <c r="G9" s="147">
        <f t="shared" si="0"/>
        <v>0</v>
      </c>
      <c r="H9" s="147">
        <f t="shared" si="0"/>
        <v>0</v>
      </c>
      <c r="I9" s="147">
        <f t="shared" si="0"/>
        <v>0</v>
      </c>
      <c r="J9" s="147"/>
    </row>
    <row r="10" spans="1:10" s="68" customFormat="1" ht="23.25" customHeight="1">
      <c r="A10" s="445" t="s">
        <v>4</v>
      </c>
      <c r="B10" s="577" t="s">
        <v>542</v>
      </c>
      <c r="C10" s="578"/>
      <c r="D10" s="447">
        <f aca="true" t="shared" si="1" ref="D10:I10">D11+D12+D13</f>
        <v>0</v>
      </c>
      <c r="E10" s="447">
        <f t="shared" si="1"/>
        <v>0</v>
      </c>
      <c r="F10" s="447">
        <f t="shared" si="1"/>
        <v>0</v>
      </c>
      <c r="G10" s="447">
        <f t="shared" si="1"/>
        <v>0</v>
      </c>
      <c r="H10" s="447">
        <f t="shared" si="1"/>
        <v>0</v>
      </c>
      <c r="I10" s="447">
        <f t="shared" si="1"/>
        <v>0</v>
      </c>
      <c r="J10" s="459"/>
    </row>
    <row r="11" spans="1:10" s="68" customFormat="1" ht="31.5" customHeight="1">
      <c r="A11" s="33"/>
      <c r="B11" s="48">
        <v>4010</v>
      </c>
      <c r="C11" s="109" t="s">
        <v>232</v>
      </c>
      <c r="D11" s="51"/>
      <c r="E11" s="51">
        <v>0</v>
      </c>
      <c r="F11" s="51"/>
      <c r="G11" s="51">
        <v>0</v>
      </c>
      <c r="H11" s="51">
        <v>0</v>
      </c>
      <c r="I11" s="51">
        <v>0</v>
      </c>
      <c r="J11" s="175"/>
    </row>
    <row r="12" spans="1:10" s="68" customFormat="1" ht="24.75" customHeight="1">
      <c r="A12" s="33"/>
      <c r="B12" s="48">
        <v>4040</v>
      </c>
      <c r="C12" s="109" t="s">
        <v>233</v>
      </c>
      <c r="D12" s="51"/>
      <c r="E12" s="51">
        <v>0</v>
      </c>
      <c r="F12" s="51"/>
      <c r="G12" s="51">
        <v>0</v>
      </c>
      <c r="H12" s="51">
        <v>0</v>
      </c>
      <c r="I12" s="51">
        <v>0</v>
      </c>
      <c r="J12" s="175"/>
    </row>
    <row r="13" spans="1:10" s="68" customFormat="1" ht="24.75" customHeight="1">
      <c r="A13" s="33"/>
      <c r="B13" s="48">
        <v>4170</v>
      </c>
      <c r="C13" s="107" t="s">
        <v>234</v>
      </c>
      <c r="D13" s="51"/>
      <c r="E13" s="51"/>
      <c r="F13" s="51"/>
      <c r="G13" s="51">
        <v>0</v>
      </c>
      <c r="H13" s="51">
        <v>0</v>
      </c>
      <c r="I13" s="51">
        <v>0</v>
      </c>
      <c r="J13" s="175"/>
    </row>
    <row r="14" spans="1:10" s="68" customFormat="1" ht="24.75" customHeight="1">
      <c r="A14" s="33"/>
      <c r="B14" s="48">
        <v>4110</v>
      </c>
      <c r="C14" s="29" t="s">
        <v>290</v>
      </c>
      <c r="D14" s="51"/>
      <c r="E14" s="51"/>
      <c r="F14" s="51"/>
      <c r="G14" s="51">
        <v>0</v>
      </c>
      <c r="H14" s="51">
        <v>0</v>
      </c>
      <c r="I14" s="51">
        <v>0</v>
      </c>
      <c r="J14" s="175"/>
    </row>
    <row r="15" spans="1:10" s="68" customFormat="1" ht="24.75" customHeight="1">
      <c r="A15" s="33"/>
      <c r="B15" s="48">
        <v>4120</v>
      </c>
      <c r="C15" s="29" t="s">
        <v>236</v>
      </c>
      <c r="D15" s="51"/>
      <c r="E15" s="51"/>
      <c r="F15" s="51"/>
      <c r="G15" s="51">
        <v>0</v>
      </c>
      <c r="H15" s="51">
        <v>0</v>
      </c>
      <c r="I15" s="51">
        <v>0</v>
      </c>
      <c r="J15" s="175"/>
    </row>
    <row r="16" spans="1:10" s="68" customFormat="1" ht="25.5" customHeight="1">
      <c r="A16" s="445" t="s">
        <v>9</v>
      </c>
      <c r="B16" s="570" t="s">
        <v>48</v>
      </c>
      <c r="C16" s="571"/>
      <c r="D16" s="447">
        <v>0</v>
      </c>
      <c r="E16" s="447"/>
      <c r="F16" s="476">
        <v>0</v>
      </c>
      <c r="G16" s="447">
        <v>0</v>
      </c>
      <c r="H16" s="398"/>
      <c r="I16" s="460">
        <v>0</v>
      </c>
      <c r="J16" s="459"/>
    </row>
    <row r="17" spans="1:10" s="68" customFormat="1" ht="31.5" customHeight="1">
      <c r="A17" s="445" t="s">
        <v>10</v>
      </c>
      <c r="B17" s="506" t="s">
        <v>49</v>
      </c>
      <c r="C17" s="507"/>
      <c r="D17" s="447">
        <v>0</v>
      </c>
      <c r="E17" s="447"/>
      <c r="F17" s="447"/>
      <c r="G17" s="447">
        <f>SUM(G18:G20)</f>
        <v>0</v>
      </c>
      <c r="H17" s="398">
        <f>SUM(H18:H20)</f>
        <v>0</v>
      </c>
      <c r="I17" s="398">
        <f>SUM(I18:I20)</f>
        <v>0</v>
      </c>
      <c r="J17" s="459"/>
    </row>
    <row r="18" spans="1:10" s="68" customFormat="1" ht="24.75" customHeight="1">
      <c r="A18" s="33"/>
      <c r="B18" s="316" t="s">
        <v>239</v>
      </c>
      <c r="C18" s="265" t="s">
        <v>240</v>
      </c>
      <c r="D18" s="51"/>
      <c r="E18" s="51"/>
      <c r="F18" s="51"/>
      <c r="G18" s="51">
        <v>0</v>
      </c>
      <c r="H18" s="51">
        <v>0</v>
      </c>
      <c r="I18" s="51">
        <v>0</v>
      </c>
      <c r="J18" s="175"/>
    </row>
    <row r="19" spans="1:10" s="68" customFormat="1" ht="24.75" customHeight="1">
      <c r="A19" s="33"/>
      <c r="B19" s="316" t="s">
        <v>247</v>
      </c>
      <c r="C19" s="265" t="s">
        <v>248</v>
      </c>
      <c r="D19" s="51"/>
      <c r="E19" s="51"/>
      <c r="F19" s="51"/>
      <c r="G19" s="51">
        <v>0</v>
      </c>
      <c r="H19" s="51">
        <v>0</v>
      </c>
      <c r="I19" s="51">
        <v>0</v>
      </c>
      <c r="J19" s="175"/>
    </row>
    <row r="20" spans="1:10" s="68" customFormat="1" ht="24.75" customHeight="1">
      <c r="A20" s="33"/>
      <c r="B20" s="316" t="s">
        <v>249</v>
      </c>
      <c r="C20" s="265" t="s">
        <v>250</v>
      </c>
      <c r="D20" s="51"/>
      <c r="E20" s="51"/>
      <c r="F20" s="51"/>
      <c r="G20" s="51">
        <v>0</v>
      </c>
      <c r="H20" s="51">
        <v>0</v>
      </c>
      <c r="I20" s="51">
        <v>0</v>
      </c>
      <c r="J20" s="175"/>
    </row>
    <row r="21" spans="1:10" s="68" customFormat="1" ht="30.75" customHeight="1">
      <c r="A21" s="23" t="s">
        <v>20</v>
      </c>
      <c r="B21" s="565" t="s">
        <v>128</v>
      </c>
      <c r="C21" s="565"/>
      <c r="D21" s="147">
        <f aca="true" t="shared" si="2" ref="D21:I21">SUM(D22)</f>
        <v>0</v>
      </c>
      <c r="E21" s="147">
        <f t="shared" si="2"/>
        <v>0</v>
      </c>
      <c r="F21" s="147">
        <f t="shared" si="2"/>
        <v>0</v>
      </c>
      <c r="G21" s="147">
        <f t="shared" si="2"/>
        <v>0</v>
      </c>
      <c r="H21" s="147">
        <f t="shared" si="2"/>
        <v>0</v>
      </c>
      <c r="I21" s="147">
        <f t="shared" si="2"/>
        <v>0</v>
      </c>
      <c r="J21" s="147"/>
    </row>
    <row r="22" spans="1:10" s="68" customFormat="1" ht="24" customHeight="1">
      <c r="A22" s="445" t="s">
        <v>4</v>
      </c>
      <c r="B22" s="577" t="s">
        <v>50</v>
      </c>
      <c r="C22" s="578"/>
      <c r="D22" s="28">
        <f aca="true" t="shared" si="3" ref="D22:I22">SUM(D23+D24)</f>
        <v>0</v>
      </c>
      <c r="E22" s="28">
        <f t="shared" si="3"/>
        <v>0</v>
      </c>
      <c r="F22" s="28">
        <f t="shared" si="3"/>
        <v>0</v>
      </c>
      <c r="G22" s="28">
        <f t="shared" si="3"/>
        <v>0</v>
      </c>
      <c r="H22" s="28">
        <f t="shared" si="3"/>
        <v>0</v>
      </c>
      <c r="I22" s="28">
        <f t="shared" si="3"/>
        <v>0</v>
      </c>
      <c r="J22" s="459"/>
    </row>
    <row r="23" spans="1:10" s="68" customFormat="1" ht="28.5" customHeight="1">
      <c r="A23" s="33"/>
      <c r="B23" s="597" t="s">
        <v>94</v>
      </c>
      <c r="C23" s="598"/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175"/>
    </row>
    <row r="24" spans="1:10" s="68" customFormat="1" ht="26.25" customHeight="1">
      <c r="A24" s="53"/>
      <c r="B24" s="603" t="s">
        <v>223</v>
      </c>
      <c r="C24" s="604"/>
      <c r="D24" s="83">
        <f>SUM(D25)</f>
        <v>0</v>
      </c>
      <c r="E24" s="83">
        <v>0</v>
      </c>
      <c r="F24" s="83">
        <v>0</v>
      </c>
      <c r="G24" s="83">
        <f>G25</f>
        <v>0</v>
      </c>
      <c r="H24" s="83">
        <f>H25</f>
        <v>0</v>
      </c>
      <c r="I24" s="83">
        <f>I25</f>
        <v>0</v>
      </c>
      <c r="J24" s="175"/>
    </row>
    <row r="25" spans="1:10" s="68" customFormat="1" ht="50.25" customHeight="1">
      <c r="A25" s="33"/>
      <c r="B25" s="316" t="s">
        <v>368</v>
      </c>
      <c r="C25" s="337" t="s">
        <v>369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175"/>
    </row>
    <row r="26" spans="1:10" s="68" customFormat="1" ht="27.75" customHeight="1">
      <c r="A26" s="23" t="s">
        <v>27</v>
      </c>
      <c r="B26" s="565" t="s">
        <v>537</v>
      </c>
      <c r="C26" s="565"/>
      <c r="D26" s="147">
        <f aca="true" t="shared" si="4" ref="D26:I26">SUM(D27)</f>
        <v>0</v>
      </c>
      <c r="E26" s="147">
        <f t="shared" si="4"/>
        <v>0</v>
      </c>
      <c r="F26" s="147">
        <f t="shared" si="4"/>
        <v>0</v>
      </c>
      <c r="G26" s="147">
        <f t="shared" si="4"/>
        <v>0</v>
      </c>
      <c r="H26" s="147">
        <f t="shared" si="4"/>
        <v>0</v>
      </c>
      <c r="I26" s="147">
        <f t="shared" si="4"/>
        <v>0</v>
      </c>
      <c r="J26" s="147"/>
    </row>
    <row r="27" spans="1:10" s="68" customFormat="1" ht="38.25" customHeight="1">
      <c r="A27" s="445" t="s">
        <v>367</v>
      </c>
      <c r="B27" s="570" t="s">
        <v>384</v>
      </c>
      <c r="C27" s="571"/>
      <c r="D27" s="447">
        <v>0</v>
      </c>
      <c r="E27" s="447">
        <v>0</v>
      </c>
      <c r="F27" s="447">
        <v>0</v>
      </c>
      <c r="G27" s="447">
        <f>SUM(G28:G29)</f>
        <v>0</v>
      </c>
      <c r="H27" s="447">
        <f>SUM(H28:H29)</f>
        <v>0</v>
      </c>
      <c r="I27" s="447">
        <f>SUM(I28:I29)</f>
        <v>0</v>
      </c>
      <c r="J27" s="459"/>
    </row>
    <row r="28" spans="1:10" s="68" customFormat="1" ht="27" customHeight="1">
      <c r="A28" s="33"/>
      <c r="B28" s="161" t="s">
        <v>239</v>
      </c>
      <c r="C28" s="265" t="s">
        <v>240</v>
      </c>
      <c r="D28" s="51"/>
      <c r="E28" s="51"/>
      <c r="F28" s="51"/>
      <c r="G28" s="51">
        <v>0</v>
      </c>
      <c r="H28" s="51">
        <v>0</v>
      </c>
      <c r="I28" s="51">
        <v>0</v>
      </c>
      <c r="J28" s="175"/>
    </row>
    <row r="29" spans="1:10" s="68" customFormat="1" ht="25.5" customHeight="1">
      <c r="A29" s="33"/>
      <c r="B29" s="161" t="s">
        <v>249</v>
      </c>
      <c r="C29" s="265" t="s">
        <v>250</v>
      </c>
      <c r="D29" s="51"/>
      <c r="E29" s="51"/>
      <c r="F29" s="51"/>
      <c r="G29" s="51">
        <v>0</v>
      </c>
      <c r="H29" s="51">
        <v>0</v>
      </c>
      <c r="I29" s="51">
        <v>0</v>
      </c>
      <c r="J29" s="175"/>
    </row>
    <row r="30" spans="1:10" ht="34.5" customHeight="1">
      <c r="A30" s="567" t="s">
        <v>39</v>
      </c>
      <c r="B30" s="567"/>
      <c r="C30" s="567"/>
      <c r="D30" s="27">
        <f aca="true" t="shared" si="5" ref="D30:I30">D26+D21+D9</f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/>
    </row>
    <row r="31" spans="1:10" s="73" customFormat="1" ht="44.25" customHeight="1">
      <c r="A31" s="527" t="s">
        <v>340</v>
      </c>
      <c r="B31" s="527"/>
      <c r="C31" s="527"/>
      <c r="D31" s="540">
        <f>SUM(D30:F30)</f>
        <v>0</v>
      </c>
      <c r="E31" s="540"/>
      <c r="F31" s="540"/>
      <c r="G31" s="540">
        <f>SUM(G30:I30)</f>
        <v>0</v>
      </c>
      <c r="H31" s="540"/>
      <c r="I31" s="540"/>
      <c r="J31" s="318"/>
    </row>
    <row r="33" spans="1:10" s="6" customFormat="1" ht="44.25" customHeight="1">
      <c r="A33" s="512" t="s">
        <v>460</v>
      </c>
      <c r="B33" s="512"/>
      <c r="C33" s="512"/>
      <c r="D33" s="512"/>
      <c r="E33" s="512"/>
      <c r="F33" s="512"/>
      <c r="G33" s="512"/>
      <c r="H33" s="512"/>
      <c r="I33" s="512"/>
      <c r="J33" s="512"/>
    </row>
    <row r="34" spans="1:5" s="6" customFormat="1" ht="12.75" customHeight="1">
      <c r="A34" s="176"/>
      <c r="B34" s="177"/>
      <c r="C34" s="178"/>
      <c r="D34" s="179"/>
      <c r="E34" s="179"/>
    </row>
    <row r="35" spans="1:5" s="6" customFormat="1" ht="13.5" customHeight="1">
      <c r="A35" s="513" t="s">
        <v>538</v>
      </c>
      <c r="B35" s="513"/>
      <c r="C35" s="513"/>
      <c r="D35" s="179"/>
      <c r="E35" s="179"/>
    </row>
    <row r="36" spans="1:5" s="6" customFormat="1" ht="12.75" customHeight="1">
      <c r="A36" s="176"/>
      <c r="B36" s="181" t="s">
        <v>279</v>
      </c>
      <c r="C36" s="181"/>
      <c r="D36" s="180"/>
      <c r="E36" s="180"/>
    </row>
  </sheetData>
  <sheetProtection/>
  <mergeCells count="25">
    <mergeCell ref="B16:C16"/>
    <mergeCell ref="B17:C17"/>
    <mergeCell ref="B22:C22"/>
    <mergeCell ref="B23:C23"/>
    <mergeCell ref="B24:C24"/>
    <mergeCell ref="B27:C27"/>
    <mergeCell ref="B9:C9"/>
    <mergeCell ref="A35:C35"/>
    <mergeCell ref="B21:C21"/>
    <mergeCell ref="B26:C26"/>
    <mergeCell ref="A33:J33"/>
    <mergeCell ref="A31:C31"/>
    <mergeCell ref="D31:F31"/>
    <mergeCell ref="G31:I31"/>
    <mergeCell ref="A30:C30"/>
    <mergeCell ref="B10:C10"/>
    <mergeCell ref="A1:J1"/>
    <mergeCell ref="A2:J2"/>
    <mergeCell ref="A3:J3"/>
    <mergeCell ref="A5:J5"/>
    <mergeCell ref="A7:A8"/>
    <mergeCell ref="B7:C8"/>
    <mergeCell ref="D7:F7"/>
    <mergeCell ref="G7:I7"/>
    <mergeCell ref="J7:J8"/>
  </mergeCells>
  <printOptions/>
  <pageMargins left="0.7086614173228347" right="0.5905511811023623" top="0.8267716535433072" bottom="0.7480314960629921" header="0.4724409448818898" footer="0.31496062992125984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K47"/>
  <sheetViews>
    <sheetView zoomScalePageLayoutView="0" workbookViewId="0" topLeftCell="A34">
      <selection activeCell="A46" sqref="A46:C46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23.57421875" style="1" customWidth="1"/>
    <col min="8" max="8" width="10.421875" style="1" customWidth="1"/>
    <col min="9" max="16384" width="9.00390625" style="1" customWidth="1"/>
  </cols>
  <sheetData>
    <row r="1" spans="1:6" ht="21.75" customHeight="1">
      <c r="A1" s="496" t="s">
        <v>539</v>
      </c>
      <c r="B1" s="496"/>
      <c r="C1" s="496"/>
      <c r="D1" s="496"/>
      <c r="E1" s="496"/>
      <c r="F1" s="496"/>
    </row>
    <row r="2" spans="1:7" s="3" customFormat="1" ht="21.75" customHeight="1">
      <c r="A2" s="496" t="s">
        <v>461</v>
      </c>
      <c r="B2" s="496"/>
      <c r="C2" s="496"/>
      <c r="D2" s="496"/>
      <c r="E2" s="496"/>
      <c r="F2" s="496"/>
      <c r="G2" s="102"/>
    </row>
    <row r="3" spans="1:7" s="421" customFormat="1" ht="21.75" customHeight="1">
      <c r="A3" s="497" t="s">
        <v>442</v>
      </c>
      <c r="B3" s="497"/>
      <c r="C3" s="497"/>
      <c r="D3" s="497"/>
      <c r="E3" s="497"/>
      <c r="F3" s="497"/>
      <c r="G3" s="422"/>
    </row>
    <row r="4" spans="1:6" ht="9" customHeight="1">
      <c r="A4" s="41"/>
      <c r="B4" s="41"/>
      <c r="C4" s="41"/>
      <c r="D4" s="41"/>
      <c r="E4" s="41"/>
      <c r="F4" s="4"/>
    </row>
    <row r="5" spans="1:6" ht="30" customHeight="1">
      <c r="A5" s="522" t="s">
        <v>325</v>
      </c>
      <c r="B5" s="522"/>
      <c r="C5" s="522"/>
      <c r="D5" s="522"/>
      <c r="E5" s="522"/>
      <c r="F5" s="522"/>
    </row>
    <row r="6" spans="1:6" ht="15">
      <c r="A6" s="42"/>
      <c r="B6" s="42"/>
      <c r="C6" s="42"/>
      <c r="D6" s="42"/>
      <c r="E6" s="42"/>
      <c r="F6" s="2"/>
    </row>
    <row r="7" spans="1:6" ht="70.5" customHeight="1">
      <c r="A7" s="272" t="s">
        <v>0</v>
      </c>
      <c r="B7" s="269" t="s">
        <v>230</v>
      </c>
      <c r="C7" s="271" t="s">
        <v>1</v>
      </c>
      <c r="D7" s="159" t="s">
        <v>540</v>
      </c>
      <c r="E7" s="446" t="s">
        <v>544</v>
      </c>
      <c r="F7" s="275" t="s">
        <v>275</v>
      </c>
    </row>
    <row r="8" spans="1:6" ht="22.5" customHeight="1">
      <c r="A8" s="110" t="s">
        <v>3</v>
      </c>
      <c r="B8" s="526" t="s">
        <v>132</v>
      </c>
      <c r="C8" s="526"/>
      <c r="D8" s="273">
        <f>SUM(D9)</f>
        <v>0</v>
      </c>
      <c r="E8" s="273">
        <f>SUM(E9)</f>
        <v>0</v>
      </c>
      <c r="F8" s="273"/>
    </row>
    <row r="9" spans="1:7" s="68" customFormat="1" ht="29.25" customHeight="1">
      <c r="A9" s="445" t="s">
        <v>4</v>
      </c>
      <c r="B9" s="570" t="s">
        <v>49</v>
      </c>
      <c r="C9" s="571"/>
      <c r="D9" s="28"/>
      <c r="E9" s="28">
        <f>SUM(E10:E10)</f>
        <v>0</v>
      </c>
      <c r="F9" s="459"/>
      <c r="G9" s="92"/>
    </row>
    <row r="10" spans="1:7" s="76" customFormat="1" ht="42" customHeight="1">
      <c r="A10" s="74"/>
      <c r="B10" s="316" t="s">
        <v>268</v>
      </c>
      <c r="C10" s="377" t="s">
        <v>462</v>
      </c>
      <c r="D10" s="16"/>
      <c r="E10" s="16"/>
      <c r="F10" s="173"/>
      <c r="G10" s="78"/>
    </row>
    <row r="11" spans="1:6" s="68" customFormat="1" ht="22.5" customHeight="1">
      <c r="A11" s="23" t="s">
        <v>20</v>
      </c>
      <c r="B11" s="565" t="s">
        <v>130</v>
      </c>
      <c r="C11" s="565"/>
      <c r="D11" s="147">
        <f>D12+D14</f>
        <v>0</v>
      </c>
      <c r="E11" s="147">
        <f>E12+E14</f>
        <v>0</v>
      </c>
      <c r="F11" s="147"/>
    </row>
    <row r="12" spans="1:7" s="68" customFormat="1" ht="41.25" customHeight="1">
      <c r="A12" s="445" t="s">
        <v>4</v>
      </c>
      <c r="B12" s="570" t="s">
        <v>49</v>
      </c>
      <c r="C12" s="571"/>
      <c r="D12" s="28"/>
      <c r="E12" s="28">
        <f>SUM(E13:E13)</f>
        <v>0</v>
      </c>
      <c r="F12" s="459"/>
      <c r="G12" s="92"/>
    </row>
    <row r="13" spans="1:7" s="76" customFormat="1" ht="54.75" customHeight="1">
      <c r="A13" s="74"/>
      <c r="B13" s="316" t="s">
        <v>371</v>
      </c>
      <c r="C13" s="337" t="s">
        <v>372</v>
      </c>
      <c r="D13" s="16"/>
      <c r="E13" s="16"/>
      <c r="F13" s="173"/>
      <c r="G13" s="78"/>
    </row>
    <row r="14" spans="1:6" s="68" customFormat="1" ht="21" customHeight="1">
      <c r="A14" s="445" t="s">
        <v>9</v>
      </c>
      <c r="B14" s="577" t="s">
        <v>50</v>
      </c>
      <c r="C14" s="578"/>
      <c r="D14" s="28">
        <f>SUM(D15+D16)</f>
        <v>0</v>
      </c>
      <c r="E14" s="28">
        <f>SUM(E15+E16)</f>
        <v>0</v>
      </c>
      <c r="F14" s="28"/>
    </row>
    <row r="15" spans="1:6" s="68" customFormat="1" ht="28.5" customHeight="1">
      <c r="A15" s="33"/>
      <c r="B15" s="223" t="s">
        <v>5</v>
      </c>
      <c r="C15" s="29" t="s">
        <v>94</v>
      </c>
      <c r="D15" s="83">
        <v>0</v>
      </c>
      <c r="E15" s="83">
        <v>0</v>
      </c>
      <c r="F15" s="83"/>
    </row>
    <row r="16" spans="1:6" s="68" customFormat="1" ht="26.25" customHeight="1">
      <c r="A16" s="53"/>
      <c r="B16" s="605" t="s">
        <v>223</v>
      </c>
      <c r="C16" s="606"/>
      <c r="D16" s="477">
        <f>SUM(D17)</f>
        <v>0</v>
      </c>
      <c r="E16" s="477">
        <f>SUM(E17)</f>
        <v>0</v>
      </c>
      <c r="F16" s="83"/>
    </row>
    <row r="17" spans="1:6" s="68" customFormat="1" ht="58.5" customHeight="1">
      <c r="A17" s="33"/>
      <c r="B17" s="316" t="s">
        <v>370</v>
      </c>
      <c r="C17" s="377" t="s">
        <v>463</v>
      </c>
      <c r="D17" s="83">
        <f>SUM(D18)</f>
        <v>0</v>
      </c>
      <c r="E17" s="83">
        <f>SUM(E18)</f>
        <v>0</v>
      </c>
      <c r="F17" s="83"/>
    </row>
    <row r="18" spans="1:6" s="68" customFormat="1" ht="60" customHeight="1">
      <c r="A18" s="33"/>
      <c r="B18" s="316" t="s">
        <v>5</v>
      </c>
      <c r="C18" s="357" t="s">
        <v>430</v>
      </c>
      <c r="D18" s="83"/>
      <c r="E18" s="83"/>
      <c r="F18" s="83"/>
    </row>
    <row r="19" spans="1:6" ht="22.5" customHeight="1">
      <c r="A19" s="110" t="s">
        <v>27</v>
      </c>
      <c r="B19" s="526" t="s">
        <v>131</v>
      </c>
      <c r="C19" s="526"/>
      <c r="D19" s="273">
        <f>D20+D26+D27+D31</f>
        <v>0</v>
      </c>
      <c r="E19" s="444">
        <f>E20+E26+E27+E31</f>
        <v>0</v>
      </c>
      <c r="F19" s="273"/>
    </row>
    <row r="20" spans="1:7" s="68" customFormat="1" ht="24.75" customHeight="1">
      <c r="A20" s="445" t="s">
        <v>4</v>
      </c>
      <c r="B20" s="577" t="s">
        <v>542</v>
      </c>
      <c r="C20" s="578"/>
      <c r="D20" s="28">
        <f>D21+D22+D23</f>
        <v>0</v>
      </c>
      <c r="E20" s="28">
        <f>E21+E22+E23</f>
        <v>0</v>
      </c>
      <c r="F20" s="459"/>
      <c r="G20" s="5"/>
    </row>
    <row r="21" spans="1:11" s="68" customFormat="1" ht="21.75" customHeight="1">
      <c r="A21" s="33"/>
      <c r="B21" s="48">
        <v>4010</v>
      </c>
      <c r="C21" s="109" t="s">
        <v>232</v>
      </c>
      <c r="D21" s="16"/>
      <c r="E21" s="16"/>
      <c r="F21" s="175"/>
      <c r="G21" s="4"/>
      <c r="K21" s="92"/>
    </row>
    <row r="22" spans="1:11" s="68" customFormat="1" ht="21.75" customHeight="1">
      <c r="A22" s="33"/>
      <c r="B22" s="48">
        <v>4040</v>
      </c>
      <c r="C22" s="109" t="s">
        <v>233</v>
      </c>
      <c r="D22" s="16"/>
      <c r="E22" s="16"/>
      <c r="F22" s="175"/>
      <c r="G22" s="4"/>
      <c r="K22" s="92"/>
    </row>
    <row r="23" spans="1:11" s="68" customFormat="1" ht="21.75" customHeight="1">
      <c r="A23" s="33"/>
      <c r="B23" s="48">
        <v>4170</v>
      </c>
      <c r="C23" s="107" t="s">
        <v>234</v>
      </c>
      <c r="D23" s="16"/>
      <c r="E23" s="16"/>
      <c r="F23" s="175"/>
      <c r="G23" s="4"/>
      <c r="K23" s="92"/>
    </row>
    <row r="24" spans="1:11" s="68" customFormat="1" ht="21.75" customHeight="1">
      <c r="A24" s="33"/>
      <c r="B24" s="48">
        <v>4110</v>
      </c>
      <c r="C24" s="29" t="s">
        <v>290</v>
      </c>
      <c r="D24" s="16"/>
      <c r="E24" s="16"/>
      <c r="F24" s="175"/>
      <c r="G24" s="4"/>
      <c r="K24" s="92"/>
    </row>
    <row r="25" spans="1:11" s="68" customFormat="1" ht="21.75" customHeight="1">
      <c r="A25" s="33"/>
      <c r="B25" s="48">
        <v>4120</v>
      </c>
      <c r="C25" s="29" t="s">
        <v>236</v>
      </c>
      <c r="D25" s="16"/>
      <c r="E25" s="16"/>
      <c r="F25" s="175"/>
      <c r="G25" s="4"/>
      <c r="K25" s="92"/>
    </row>
    <row r="26" spans="1:11" s="68" customFormat="1" ht="26.25" customHeight="1">
      <c r="A26" s="445" t="s">
        <v>11</v>
      </c>
      <c r="B26" s="570" t="s">
        <v>48</v>
      </c>
      <c r="C26" s="571"/>
      <c r="D26" s="28">
        <v>0</v>
      </c>
      <c r="E26" s="28">
        <v>0</v>
      </c>
      <c r="F26" s="459"/>
      <c r="G26" s="4"/>
      <c r="K26" s="92"/>
    </row>
    <row r="27" spans="1:11" s="68" customFormat="1" ht="33" customHeight="1">
      <c r="A27" s="445" t="s">
        <v>29</v>
      </c>
      <c r="B27" s="570" t="s">
        <v>49</v>
      </c>
      <c r="C27" s="571"/>
      <c r="D27" s="28">
        <v>0</v>
      </c>
      <c r="E27" s="28">
        <f>SUM(E28:E30)</f>
        <v>0</v>
      </c>
      <c r="F27" s="459"/>
      <c r="G27" s="4"/>
      <c r="K27" s="92"/>
    </row>
    <row r="28" spans="1:11" s="76" customFormat="1" ht="23.25" customHeight="1">
      <c r="A28" s="74"/>
      <c r="B28" s="316" t="s">
        <v>239</v>
      </c>
      <c r="C28" s="265" t="s">
        <v>240</v>
      </c>
      <c r="D28" s="16"/>
      <c r="E28" s="16"/>
      <c r="F28" s="173"/>
      <c r="G28" s="77"/>
      <c r="I28" s="78"/>
      <c r="J28" s="78"/>
      <c r="K28" s="78"/>
    </row>
    <row r="29" spans="1:11" s="76" customFormat="1" ht="19.5" customHeight="1">
      <c r="A29" s="74"/>
      <c r="B29" s="316" t="s">
        <v>249</v>
      </c>
      <c r="C29" s="265" t="s">
        <v>250</v>
      </c>
      <c r="D29" s="16"/>
      <c r="E29" s="16"/>
      <c r="F29" s="173"/>
      <c r="G29" s="77"/>
      <c r="I29" s="78"/>
      <c r="J29" s="78"/>
      <c r="K29" s="78"/>
    </row>
    <row r="30" spans="1:11" s="76" customFormat="1" ht="33.75" customHeight="1">
      <c r="A30" s="74"/>
      <c r="B30" s="316" t="s">
        <v>313</v>
      </c>
      <c r="C30" s="265" t="s">
        <v>314</v>
      </c>
      <c r="D30" s="16"/>
      <c r="E30" s="16"/>
      <c r="F30" s="173"/>
      <c r="G30" s="77"/>
      <c r="I30" s="78"/>
      <c r="J30" s="78"/>
      <c r="K30" s="78"/>
    </row>
    <row r="31" spans="1:11" s="68" customFormat="1" ht="30" customHeight="1">
      <c r="A31" s="445" t="s">
        <v>41</v>
      </c>
      <c r="B31" s="577" t="s">
        <v>61</v>
      </c>
      <c r="C31" s="578"/>
      <c r="D31" s="28">
        <f>SUM(D32)</f>
        <v>0</v>
      </c>
      <c r="E31" s="28">
        <f>SUM(E32)</f>
        <v>0</v>
      </c>
      <c r="F31" s="459"/>
      <c r="G31" s="5"/>
      <c r="H31" s="70"/>
      <c r="I31" s="69"/>
      <c r="J31" s="69"/>
      <c r="K31" s="69"/>
    </row>
    <row r="32" spans="1:11" s="239" customFormat="1" ht="49.5" customHeight="1">
      <c r="A32" s="274"/>
      <c r="B32" s="316" t="s">
        <v>373</v>
      </c>
      <c r="C32" s="267" t="s">
        <v>349</v>
      </c>
      <c r="D32" s="135">
        <f>SUM(D33:D36)</f>
        <v>0</v>
      </c>
      <c r="E32" s="135">
        <f>SUM(E33:E36)</f>
        <v>0</v>
      </c>
      <c r="F32" s="326"/>
      <c r="G32" s="327"/>
      <c r="H32" s="328"/>
      <c r="I32" s="329"/>
      <c r="J32" s="329"/>
      <c r="K32" s="329"/>
    </row>
    <row r="33" spans="1:11" s="239" customFormat="1" ht="66.75" customHeight="1">
      <c r="A33" s="359"/>
      <c r="B33" s="425" t="s">
        <v>5</v>
      </c>
      <c r="C33" s="413" t="s">
        <v>465</v>
      </c>
      <c r="D33" s="402"/>
      <c r="E33" s="402"/>
      <c r="F33" s="326"/>
      <c r="G33" s="327"/>
      <c r="H33" s="328"/>
      <c r="I33" s="329"/>
      <c r="J33" s="329"/>
      <c r="K33" s="329"/>
    </row>
    <row r="34" spans="1:11" s="239" customFormat="1" ht="51.75" customHeight="1">
      <c r="A34" s="359"/>
      <c r="B34" s="316"/>
      <c r="C34" s="413" t="s">
        <v>432</v>
      </c>
      <c r="D34" s="402"/>
      <c r="E34" s="402"/>
      <c r="F34" s="326"/>
      <c r="G34" s="327"/>
      <c r="H34" s="328"/>
      <c r="I34" s="329"/>
      <c r="J34" s="329"/>
      <c r="K34" s="329"/>
    </row>
    <row r="35" spans="1:11" s="239" customFormat="1" ht="57" customHeight="1">
      <c r="A35" s="359"/>
      <c r="B35" s="316"/>
      <c r="C35" s="413" t="s">
        <v>464</v>
      </c>
      <c r="D35" s="402"/>
      <c r="E35" s="402"/>
      <c r="F35" s="326"/>
      <c r="G35" s="327"/>
      <c r="H35" s="328"/>
      <c r="I35" s="329"/>
      <c r="J35" s="329"/>
      <c r="K35" s="329"/>
    </row>
    <row r="36" spans="1:11" s="239" customFormat="1" ht="39.75" customHeight="1">
      <c r="A36" s="359"/>
      <c r="B36" s="316"/>
      <c r="C36" s="413" t="s">
        <v>431</v>
      </c>
      <c r="D36" s="402"/>
      <c r="E36" s="402"/>
      <c r="F36" s="326"/>
      <c r="G36" s="327"/>
      <c r="H36" s="328"/>
      <c r="I36" s="329"/>
      <c r="J36" s="329"/>
      <c r="K36" s="329"/>
    </row>
    <row r="37" spans="1:6" ht="28.5" customHeight="1">
      <c r="A37" s="110" t="s">
        <v>28</v>
      </c>
      <c r="B37" s="526" t="s">
        <v>55</v>
      </c>
      <c r="C37" s="526"/>
      <c r="D37" s="273">
        <f aca="true" t="shared" si="0" ref="D37:E40">SUM(D38)</f>
        <v>0</v>
      </c>
      <c r="E37" s="355">
        <f t="shared" si="0"/>
        <v>0</v>
      </c>
      <c r="F37" s="273"/>
    </row>
    <row r="38" spans="1:11" s="68" customFormat="1" ht="27" customHeight="1">
      <c r="A38" s="445" t="s">
        <v>4</v>
      </c>
      <c r="B38" s="577" t="s">
        <v>50</v>
      </c>
      <c r="C38" s="578"/>
      <c r="D38" s="28">
        <f t="shared" si="0"/>
        <v>0</v>
      </c>
      <c r="E38" s="28">
        <f t="shared" si="0"/>
        <v>0</v>
      </c>
      <c r="F38" s="459"/>
      <c r="G38" s="5"/>
      <c r="H38" s="70"/>
      <c r="I38" s="69"/>
      <c r="J38" s="69"/>
      <c r="K38" s="69"/>
    </row>
    <row r="39" spans="1:11" s="68" customFormat="1" ht="27" customHeight="1">
      <c r="A39" s="33"/>
      <c r="B39" s="223" t="s">
        <v>5</v>
      </c>
      <c r="C39" s="107" t="s">
        <v>94</v>
      </c>
      <c r="D39" s="16">
        <f t="shared" si="0"/>
        <v>0</v>
      </c>
      <c r="E39" s="16">
        <f t="shared" si="0"/>
        <v>0</v>
      </c>
      <c r="F39" s="175"/>
      <c r="G39" s="5"/>
      <c r="H39" s="70"/>
      <c r="I39" s="69"/>
      <c r="J39" s="69"/>
      <c r="K39" s="69"/>
    </row>
    <row r="40" spans="1:11" s="22" customFormat="1" ht="36.75" customHeight="1">
      <c r="A40" s="153"/>
      <c r="B40" s="338">
        <v>6050</v>
      </c>
      <c r="C40" s="339" t="s">
        <v>273</v>
      </c>
      <c r="D40" s="16">
        <f t="shared" si="0"/>
        <v>0</v>
      </c>
      <c r="E40" s="16">
        <f t="shared" si="0"/>
        <v>0</v>
      </c>
      <c r="F40" s="340"/>
      <c r="G40" s="341"/>
      <c r="H40" s="342"/>
      <c r="I40" s="343"/>
      <c r="J40" s="343"/>
      <c r="K40" s="343"/>
    </row>
    <row r="41" spans="1:11" s="22" customFormat="1" ht="57.75" customHeight="1">
      <c r="A41" s="153"/>
      <c r="B41" s="399" t="s">
        <v>5</v>
      </c>
      <c r="C41" s="309" t="s">
        <v>466</v>
      </c>
      <c r="D41" s="16"/>
      <c r="E41" s="16"/>
      <c r="F41" s="340"/>
      <c r="G41" s="341"/>
      <c r="H41" s="342"/>
      <c r="I41" s="343"/>
      <c r="J41" s="343"/>
      <c r="K41" s="343"/>
    </row>
    <row r="42" spans="1:6" ht="29.25" customHeight="1">
      <c r="A42" s="573" t="s">
        <v>39</v>
      </c>
      <c r="B42" s="574"/>
      <c r="C42" s="575"/>
      <c r="D42" s="311">
        <f>D37+D19+D11+D8</f>
        <v>0</v>
      </c>
      <c r="E42" s="311">
        <f>E37+E19+E11+E8</f>
        <v>0</v>
      </c>
      <c r="F42" s="311"/>
    </row>
    <row r="43" ht="20.25" customHeight="1"/>
    <row r="44" spans="1:6" s="6" customFormat="1" ht="44.25" customHeight="1">
      <c r="A44" s="512" t="s">
        <v>571</v>
      </c>
      <c r="B44" s="512"/>
      <c r="C44" s="512"/>
      <c r="D44" s="512"/>
      <c r="E44" s="512"/>
      <c r="F44" s="512"/>
    </row>
    <row r="45" spans="1:5" s="6" customFormat="1" ht="12.75" customHeight="1">
      <c r="A45" s="176"/>
      <c r="B45" s="177"/>
      <c r="C45" s="178"/>
      <c r="D45" s="179"/>
      <c r="E45" s="179"/>
    </row>
    <row r="46" spans="1:5" s="6" customFormat="1" ht="13.5" customHeight="1">
      <c r="A46" s="513" t="s">
        <v>547</v>
      </c>
      <c r="B46" s="513"/>
      <c r="C46" s="513"/>
      <c r="D46" s="179"/>
      <c r="E46" s="179"/>
    </row>
    <row r="47" spans="1:5" s="6" customFormat="1" ht="12.75" customHeight="1">
      <c r="A47" s="176"/>
      <c r="B47" s="181" t="s">
        <v>279</v>
      </c>
      <c r="C47" s="181"/>
      <c r="D47" s="180"/>
      <c r="E47" s="180"/>
    </row>
  </sheetData>
  <sheetProtection/>
  <mergeCells count="20">
    <mergeCell ref="B26:C26"/>
    <mergeCell ref="B27:C27"/>
    <mergeCell ref="B31:C31"/>
    <mergeCell ref="B38:C38"/>
    <mergeCell ref="A1:F1"/>
    <mergeCell ref="A2:F2"/>
    <mergeCell ref="A3:F3"/>
    <mergeCell ref="A5:F5"/>
    <mergeCell ref="B8:C8"/>
    <mergeCell ref="B9:C9"/>
    <mergeCell ref="A44:F44"/>
    <mergeCell ref="A46:C46"/>
    <mergeCell ref="B11:C11"/>
    <mergeCell ref="B19:C19"/>
    <mergeCell ref="B37:C37"/>
    <mergeCell ref="A42:C42"/>
    <mergeCell ref="B12:C12"/>
    <mergeCell ref="B14:C14"/>
    <mergeCell ref="B16:C16"/>
    <mergeCell ref="B20:C20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zoomScalePageLayoutView="0" workbookViewId="0" topLeftCell="A22">
      <selection activeCell="A31" sqref="A31:F31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ht="21.75" customHeight="1">
      <c r="A1" s="496" t="s">
        <v>539</v>
      </c>
      <c r="B1" s="496"/>
      <c r="C1" s="496"/>
      <c r="D1" s="496"/>
      <c r="E1" s="496"/>
      <c r="F1" s="496"/>
    </row>
    <row r="2" spans="1:7" s="3" customFormat="1" ht="21.75" customHeight="1">
      <c r="A2" s="496" t="s">
        <v>448</v>
      </c>
      <c r="B2" s="496"/>
      <c r="C2" s="496"/>
      <c r="D2" s="496"/>
      <c r="E2" s="496"/>
      <c r="F2" s="496"/>
      <c r="G2" s="102"/>
    </row>
    <row r="3" spans="1:7" s="421" customFormat="1" ht="21.75" customHeight="1">
      <c r="A3" s="497" t="s">
        <v>442</v>
      </c>
      <c r="B3" s="497"/>
      <c r="C3" s="497"/>
      <c r="D3" s="497"/>
      <c r="E3" s="497"/>
      <c r="F3" s="497"/>
      <c r="G3" s="422"/>
    </row>
    <row r="4" spans="1:7" ht="15" customHeight="1">
      <c r="A4" s="41"/>
      <c r="B4" s="41"/>
      <c r="C4" s="41"/>
      <c r="D4" s="41"/>
      <c r="E4" s="41"/>
      <c r="F4" s="4"/>
      <c r="G4" s="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72.75" customHeight="1">
      <c r="A7" s="272" t="s">
        <v>0</v>
      </c>
      <c r="B7" s="269" t="s">
        <v>230</v>
      </c>
      <c r="C7" s="271" t="s">
        <v>1</v>
      </c>
      <c r="D7" s="159" t="s">
        <v>540</v>
      </c>
      <c r="E7" s="446" t="s">
        <v>544</v>
      </c>
      <c r="F7" s="275" t="s">
        <v>275</v>
      </c>
      <c r="G7" s="7"/>
    </row>
    <row r="8" spans="1:6" ht="22.5" customHeight="1">
      <c r="A8" s="110" t="s">
        <v>3</v>
      </c>
      <c r="B8" s="526" t="s">
        <v>118</v>
      </c>
      <c r="C8" s="526"/>
      <c r="D8" s="444">
        <f>D9+D11</f>
        <v>0</v>
      </c>
      <c r="E8" s="444">
        <f>E9+E11</f>
        <v>0</v>
      </c>
      <c r="F8" s="444"/>
    </row>
    <row r="9" spans="1:11" s="68" customFormat="1" ht="25.5" customHeight="1">
      <c r="A9" s="445" t="s">
        <v>4</v>
      </c>
      <c r="B9" s="570" t="s">
        <v>48</v>
      </c>
      <c r="C9" s="571"/>
      <c r="D9" s="28"/>
      <c r="E9" s="28">
        <f>SUM(E10)</f>
        <v>0</v>
      </c>
      <c r="F9" s="459"/>
      <c r="G9" s="5"/>
      <c r="H9" s="70"/>
      <c r="I9" s="69"/>
      <c r="J9" s="69"/>
      <c r="K9" s="69"/>
    </row>
    <row r="10" spans="1:11" s="239" customFormat="1" ht="24.75" customHeight="1">
      <c r="A10" s="274"/>
      <c r="B10" s="161" t="s">
        <v>352</v>
      </c>
      <c r="C10" s="265" t="s">
        <v>353</v>
      </c>
      <c r="D10" s="135"/>
      <c r="E10" s="135"/>
      <c r="F10" s="326"/>
      <c r="G10" s="327"/>
      <c r="H10" s="328"/>
      <c r="I10" s="329"/>
      <c r="J10" s="329"/>
      <c r="K10" s="329"/>
    </row>
    <row r="11" spans="1:11" s="239" customFormat="1" ht="38.25" customHeight="1">
      <c r="A11" s="220" t="s">
        <v>9</v>
      </c>
      <c r="B11" s="570" t="s">
        <v>49</v>
      </c>
      <c r="C11" s="571"/>
      <c r="D11" s="28"/>
      <c r="E11" s="28">
        <f>SUM(E12)</f>
        <v>0</v>
      </c>
      <c r="F11" s="448"/>
      <c r="G11" s="327"/>
      <c r="H11" s="328"/>
      <c r="I11" s="329"/>
      <c r="J11" s="329"/>
      <c r="K11" s="329"/>
    </row>
    <row r="12" spans="1:11" s="239" customFormat="1" ht="26.25" customHeight="1">
      <c r="A12" s="274"/>
      <c r="B12" s="169">
        <v>4300</v>
      </c>
      <c r="C12" s="267" t="s">
        <v>250</v>
      </c>
      <c r="D12" s="135"/>
      <c r="E12" s="135"/>
      <c r="F12" s="326"/>
      <c r="G12" s="327"/>
      <c r="H12" s="328"/>
      <c r="I12" s="329"/>
      <c r="J12" s="329"/>
      <c r="K12" s="329"/>
    </row>
    <row r="13" spans="1:6" ht="22.5" customHeight="1">
      <c r="A13" s="110" t="s">
        <v>20</v>
      </c>
      <c r="B13" s="526" t="s">
        <v>117</v>
      </c>
      <c r="C13" s="526"/>
      <c r="D13" s="273">
        <f>SUM(D14)</f>
        <v>0</v>
      </c>
      <c r="E13" s="273">
        <f>SUM(E14)</f>
        <v>0</v>
      </c>
      <c r="F13" s="273"/>
    </row>
    <row r="14" spans="1:11" s="68" customFormat="1" ht="30" customHeight="1">
      <c r="A14" s="445" t="s">
        <v>4</v>
      </c>
      <c r="B14" s="570" t="s">
        <v>49</v>
      </c>
      <c r="C14" s="571"/>
      <c r="D14" s="28"/>
      <c r="E14" s="28">
        <f>SUM(E15)</f>
        <v>0</v>
      </c>
      <c r="F14" s="459"/>
      <c r="G14" s="5"/>
      <c r="H14" s="70"/>
      <c r="I14" s="69"/>
      <c r="J14" s="69"/>
      <c r="K14" s="69"/>
    </row>
    <row r="15" spans="1:11" s="239" customFormat="1" ht="24.75" customHeight="1">
      <c r="A15" s="274"/>
      <c r="B15" s="169">
        <v>4300</v>
      </c>
      <c r="C15" s="267" t="s">
        <v>250</v>
      </c>
      <c r="D15" s="135"/>
      <c r="E15" s="135"/>
      <c r="F15" s="326"/>
      <c r="G15" s="327"/>
      <c r="H15" s="328"/>
      <c r="I15" s="329"/>
      <c r="J15" s="329"/>
      <c r="K15" s="329"/>
    </row>
    <row r="16" spans="1:6" ht="22.5" customHeight="1">
      <c r="A16" s="110" t="s">
        <v>27</v>
      </c>
      <c r="B16" s="526" t="s">
        <v>103</v>
      </c>
      <c r="C16" s="526"/>
      <c r="D16" s="273">
        <f>SUM(D17)</f>
        <v>0</v>
      </c>
      <c r="E16" s="273">
        <f>SUM(E17)</f>
        <v>0</v>
      </c>
      <c r="F16" s="273"/>
    </row>
    <row r="17" spans="1:11" s="68" customFormat="1" ht="30" customHeight="1">
      <c r="A17" s="445" t="s">
        <v>4</v>
      </c>
      <c r="B17" s="570" t="s">
        <v>49</v>
      </c>
      <c r="C17" s="571"/>
      <c r="D17" s="28"/>
      <c r="E17" s="28">
        <f>SUM(E18)</f>
        <v>0</v>
      </c>
      <c r="F17" s="459"/>
      <c r="G17" s="5"/>
      <c r="H17" s="70"/>
      <c r="I17" s="69"/>
      <c r="J17" s="69"/>
      <c r="K17" s="69"/>
    </row>
    <row r="18" spans="1:11" s="239" customFormat="1" ht="27.75" customHeight="1">
      <c r="A18" s="274"/>
      <c r="B18" s="169">
        <v>4300</v>
      </c>
      <c r="C18" s="267" t="s">
        <v>250</v>
      </c>
      <c r="D18" s="135"/>
      <c r="E18" s="135"/>
      <c r="F18" s="326"/>
      <c r="G18" s="327"/>
      <c r="H18" s="328"/>
      <c r="I18" s="329"/>
      <c r="J18" s="329"/>
      <c r="K18" s="329"/>
    </row>
    <row r="19" spans="1:6" ht="29.25" customHeight="1">
      <c r="A19" s="573" t="s">
        <v>39</v>
      </c>
      <c r="B19" s="574"/>
      <c r="C19" s="575"/>
      <c r="D19" s="311">
        <f>D16+D13+D8</f>
        <v>0</v>
      </c>
      <c r="E19" s="311">
        <f>E16+E13+E8</f>
        <v>0</v>
      </c>
      <c r="F19" s="311"/>
    </row>
    <row r="20" ht="33.75" customHeight="1"/>
    <row r="21" spans="1:6" ht="30" customHeight="1">
      <c r="A21" s="522" t="s">
        <v>104</v>
      </c>
      <c r="B21" s="522"/>
      <c r="C21" s="522"/>
      <c r="D21" s="522"/>
      <c r="E21" s="522"/>
      <c r="F21" s="522"/>
    </row>
    <row r="23" spans="1:6" ht="68.25" customHeight="1">
      <c r="A23" s="272" t="s">
        <v>0</v>
      </c>
      <c r="B23" s="264" t="s">
        <v>13</v>
      </c>
      <c r="C23" s="264" t="s">
        <v>38</v>
      </c>
      <c r="D23" s="159" t="s">
        <v>540</v>
      </c>
      <c r="E23" s="446" t="s">
        <v>544</v>
      </c>
      <c r="F23" s="275" t="s">
        <v>275</v>
      </c>
    </row>
    <row r="24" spans="1:6" s="87" customFormat="1" ht="21" customHeight="1">
      <c r="A24" s="100" t="s">
        <v>3</v>
      </c>
      <c r="B24" s="526" t="s">
        <v>103</v>
      </c>
      <c r="C24" s="526"/>
      <c r="D24" s="21">
        <f>SUM(D25:D25)</f>
        <v>0</v>
      </c>
      <c r="E24" s="21">
        <f>SUM(E25:E25)</f>
        <v>0</v>
      </c>
      <c r="F24" s="201"/>
    </row>
    <row r="25" spans="1:6" ht="30" customHeight="1">
      <c r="A25" s="33"/>
      <c r="B25" s="32" t="s">
        <v>25</v>
      </c>
      <c r="C25" s="109" t="s">
        <v>26</v>
      </c>
      <c r="D25" s="16">
        <v>0</v>
      </c>
      <c r="E25" s="16">
        <v>0</v>
      </c>
      <c r="F25" s="170"/>
    </row>
    <row r="26" spans="1:6" ht="36" customHeight="1">
      <c r="A26" s="110" t="s">
        <v>20</v>
      </c>
      <c r="B26" s="568" t="s">
        <v>116</v>
      </c>
      <c r="C26" s="569"/>
      <c r="D26" s="24">
        <f>SUM(D27:D29)</f>
        <v>0</v>
      </c>
      <c r="E26" s="24">
        <f>SUM(E27:E29)</f>
        <v>0</v>
      </c>
      <c r="F26" s="331"/>
    </row>
    <row r="27" spans="1:6" ht="49.5" customHeight="1">
      <c r="A27" s="108"/>
      <c r="B27" s="32" t="s">
        <v>22</v>
      </c>
      <c r="C27" s="109" t="s">
        <v>115</v>
      </c>
      <c r="D27" s="16">
        <v>0</v>
      </c>
      <c r="E27" s="16">
        <v>0</v>
      </c>
      <c r="F27" s="170"/>
    </row>
    <row r="28" spans="1:6" ht="25.5" customHeight="1">
      <c r="A28" s="108"/>
      <c r="B28" s="32" t="s">
        <v>25</v>
      </c>
      <c r="C28" s="109" t="s">
        <v>26</v>
      </c>
      <c r="D28" s="16">
        <v>0</v>
      </c>
      <c r="E28" s="16">
        <v>0</v>
      </c>
      <c r="F28" s="170"/>
    </row>
    <row r="29" spans="1:6" ht="33" customHeight="1">
      <c r="A29" s="33"/>
      <c r="B29" s="106" t="s">
        <v>80</v>
      </c>
      <c r="C29" s="105" t="s">
        <v>114</v>
      </c>
      <c r="D29" s="16">
        <v>0</v>
      </c>
      <c r="E29" s="16">
        <v>0</v>
      </c>
      <c r="F29" s="170"/>
    </row>
    <row r="30" spans="1:6" ht="27" customHeight="1">
      <c r="A30" s="572" t="s">
        <v>12</v>
      </c>
      <c r="B30" s="572"/>
      <c r="C30" s="572"/>
      <c r="D30" s="27">
        <f>D24+D26</f>
        <v>0</v>
      </c>
      <c r="E30" s="27">
        <f>E24+E26</f>
        <v>0</v>
      </c>
      <c r="F30" s="286"/>
    </row>
    <row r="31" spans="1:8" s="6" customFormat="1" ht="44.25" customHeight="1">
      <c r="A31" s="512" t="s">
        <v>567</v>
      </c>
      <c r="B31" s="512"/>
      <c r="C31" s="512"/>
      <c r="D31" s="512"/>
      <c r="E31" s="512"/>
      <c r="F31" s="512"/>
      <c r="G31" s="287"/>
      <c r="H31" s="287"/>
    </row>
    <row r="32" spans="1:5" s="6" customFormat="1" ht="12.75" customHeight="1">
      <c r="A32" s="176"/>
      <c r="B32" s="177"/>
      <c r="C32" s="178"/>
      <c r="D32" s="179"/>
      <c r="E32" s="179"/>
    </row>
    <row r="33" spans="1:5" s="6" customFormat="1" ht="13.5" customHeight="1">
      <c r="A33" s="513" t="s">
        <v>538</v>
      </c>
      <c r="B33" s="513"/>
      <c r="C33" s="513"/>
      <c r="D33" s="179"/>
      <c r="E33" s="179"/>
    </row>
    <row r="34" spans="1:5" s="6" customFormat="1" ht="12.75" customHeight="1">
      <c r="A34" s="176"/>
      <c r="B34" s="181" t="s">
        <v>279</v>
      </c>
      <c r="C34" s="181"/>
      <c r="D34" s="180"/>
      <c r="E34" s="180"/>
    </row>
  </sheetData>
  <sheetProtection/>
  <mergeCells count="19">
    <mergeCell ref="B9:C9"/>
    <mergeCell ref="B11:C11"/>
    <mergeCell ref="B14:C14"/>
    <mergeCell ref="B17:C17"/>
    <mergeCell ref="B13:C13"/>
    <mergeCell ref="A31:F31"/>
    <mergeCell ref="A33:C33"/>
    <mergeCell ref="B16:C16"/>
    <mergeCell ref="A21:F21"/>
    <mergeCell ref="B24:C24"/>
    <mergeCell ref="A30:C30"/>
    <mergeCell ref="B26:C26"/>
    <mergeCell ref="A19:C19"/>
    <mergeCell ref="A1:F1"/>
    <mergeCell ref="A2:F2"/>
    <mergeCell ref="A3:F3"/>
    <mergeCell ref="A5:F5"/>
    <mergeCell ref="G5:J5"/>
    <mergeCell ref="B8:C8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K40"/>
  <sheetViews>
    <sheetView zoomScalePageLayoutView="0" workbookViewId="0" topLeftCell="A28">
      <selection activeCell="C43" sqref="C43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ht="21.75" customHeight="1">
      <c r="A1" s="496" t="s">
        <v>539</v>
      </c>
      <c r="B1" s="496"/>
      <c r="C1" s="496"/>
      <c r="D1" s="496"/>
      <c r="E1" s="496"/>
      <c r="F1" s="496"/>
    </row>
    <row r="2" spans="1:7" s="3" customFormat="1" ht="21.75" customHeight="1">
      <c r="A2" s="496" t="s">
        <v>443</v>
      </c>
      <c r="B2" s="496"/>
      <c r="C2" s="496"/>
      <c r="D2" s="496"/>
      <c r="E2" s="496"/>
      <c r="F2" s="496"/>
      <c r="G2" s="102"/>
    </row>
    <row r="3" spans="1:7" s="421" customFormat="1" ht="21.75" customHeight="1">
      <c r="A3" s="497" t="s">
        <v>442</v>
      </c>
      <c r="B3" s="497"/>
      <c r="C3" s="497"/>
      <c r="D3" s="497"/>
      <c r="E3" s="497"/>
      <c r="F3" s="497"/>
      <c r="G3" s="422"/>
    </row>
    <row r="4" spans="1:7" ht="15" customHeight="1">
      <c r="A4" s="41"/>
      <c r="B4" s="41"/>
      <c r="C4" s="41"/>
      <c r="D4" s="41"/>
      <c r="E4" s="41"/>
      <c r="F4" s="4"/>
      <c r="G4" s="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78" customHeight="1">
      <c r="A7" s="272" t="s">
        <v>0</v>
      </c>
      <c r="B7" s="269" t="s">
        <v>230</v>
      </c>
      <c r="C7" s="271" t="s">
        <v>1</v>
      </c>
      <c r="D7" s="159" t="s">
        <v>540</v>
      </c>
      <c r="E7" s="446" t="s">
        <v>544</v>
      </c>
      <c r="F7" s="275" t="s">
        <v>275</v>
      </c>
      <c r="G7" s="7"/>
    </row>
    <row r="8" spans="1:6" ht="36" customHeight="1">
      <c r="A8" s="110" t="s">
        <v>3</v>
      </c>
      <c r="B8" s="526" t="s">
        <v>341</v>
      </c>
      <c r="C8" s="526"/>
      <c r="D8" s="273">
        <f>D9+D10+D12+D13+D14+D15+D16</f>
        <v>0</v>
      </c>
      <c r="E8" s="374">
        <f>E9+E10+E12+E13+E14+E15+E16</f>
        <v>0</v>
      </c>
      <c r="F8" s="273"/>
    </row>
    <row r="9" spans="1:11" s="68" customFormat="1" ht="26.25" customHeight="1">
      <c r="A9" s="445" t="s">
        <v>4</v>
      </c>
      <c r="B9" s="570" t="s">
        <v>48</v>
      </c>
      <c r="C9" s="571"/>
      <c r="D9" s="28">
        <v>0</v>
      </c>
      <c r="E9" s="28">
        <v>0</v>
      </c>
      <c r="F9" s="459"/>
      <c r="G9" s="4"/>
      <c r="K9" s="92"/>
    </row>
    <row r="10" spans="1:11" s="68" customFormat="1" ht="29.25" customHeight="1">
      <c r="A10" s="445" t="s">
        <v>9</v>
      </c>
      <c r="B10" s="570" t="s">
        <v>49</v>
      </c>
      <c r="C10" s="571"/>
      <c r="D10" s="28">
        <v>0</v>
      </c>
      <c r="E10" s="28">
        <f>SUM(E11)</f>
        <v>0</v>
      </c>
      <c r="F10" s="459"/>
      <c r="G10" s="4"/>
      <c r="K10" s="92"/>
    </row>
    <row r="11" spans="1:11" s="76" customFormat="1" ht="33" customHeight="1">
      <c r="A11" s="74"/>
      <c r="B11" s="316" t="s">
        <v>249</v>
      </c>
      <c r="C11" s="265" t="s">
        <v>250</v>
      </c>
      <c r="D11" s="16"/>
      <c r="E11" s="16">
        <v>0</v>
      </c>
      <c r="F11" s="173"/>
      <c r="G11" s="77"/>
      <c r="I11" s="78"/>
      <c r="J11" s="78"/>
      <c r="K11" s="78"/>
    </row>
    <row r="12" spans="1:11" s="68" customFormat="1" ht="27.75" customHeight="1">
      <c r="A12" s="445" t="s">
        <v>10</v>
      </c>
      <c r="B12" s="577" t="s">
        <v>61</v>
      </c>
      <c r="C12" s="578"/>
      <c r="D12" s="28">
        <v>0</v>
      </c>
      <c r="E12" s="28">
        <v>0</v>
      </c>
      <c r="F12" s="459"/>
      <c r="G12" s="5"/>
      <c r="H12" s="70"/>
      <c r="I12" s="69"/>
      <c r="J12" s="69"/>
      <c r="K12" s="69"/>
    </row>
    <row r="13" spans="1:11" s="55" customFormat="1" ht="54" customHeight="1">
      <c r="A13" s="220" t="s">
        <v>11</v>
      </c>
      <c r="B13" s="579" t="s">
        <v>92</v>
      </c>
      <c r="C13" s="580"/>
      <c r="D13" s="28">
        <v>0</v>
      </c>
      <c r="E13" s="28">
        <v>0</v>
      </c>
      <c r="F13" s="448"/>
      <c r="G13" s="54"/>
      <c r="H13" s="59"/>
      <c r="I13" s="58"/>
      <c r="J13" s="58"/>
      <c r="K13" s="58"/>
    </row>
    <row r="14" spans="1:11" s="68" customFormat="1" ht="23.25" customHeight="1">
      <c r="A14" s="445" t="s">
        <v>29</v>
      </c>
      <c r="B14" s="577" t="s">
        <v>93</v>
      </c>
      <c r="C14" s="578"/>
      <c r="D14" s="28">
        <v>0</v>
      </c>
      <c r="E14" s="28">
        <v>0</v>
      </c>
      <c r="F14" s="459"/>
      <c r="G14" s="5"/>
      <c r="H14" s="70"/>
      <c r="I14" s="69"/>
      <c r="J14" s="69"/>
      <c r="K14" s="69"/>
    </row>
    <row r="15" spans="1:11" s="68" customFormat="1" ht="26.25" customHeight="1">
      <c r="A15" s="445" t="s">
        <v>41</v>
      </c>
      <c r="B15" s="577" t="s">
        <v>54</v>
      </c>
      <c r="C15" s="578"/>
      <c r="D15" s="28">
        <v>0</v>
      </c>
      <c r="E15" s="28">
        <v>0</v>
      </c>
      <c r="F15" s="459"/>
      <c r="G15" s="5"/>
      <c r="H15" s="70"/>
      <c r="I15" s="69"/>
      <c r="J15" s="69"/>
      <c r="K15" s="69"/>
    </row>
    <row r="16" spans="1:11" s="68" customFormat="1" ht="27" customHeight="1">
      <c r="A16" s="445" t="s">
        <v>42</v>
      </c>
      <c r="B16" s="577" t="s">
        <v>50</v>
      </c>
      <c r="C16" s="578"/>
      <c r="D16" s="28">
        <f>D18+D22+D23+D21</f>
        <v>0</v>
      </c>
      <c r="E16" s="28">
        <f>E18+E22+E23+E21</f>
        <v>0</v>
      </c>
      <c r="F16" s="459"/>
      <c r="G16" s="5"/>
      <c r="H16" s="70"/>
      <c r="I16" s="69"/>
      <c r="J16" s="69"/>
      <c r="K16" s="69"/>
    </row>
    <row r="17" spans="1:11" s="76" customFormat="1" ht="15" customHeight="1">
      <c r="A17" s="74"/>
      <c r="B17" s="167"/>
      <c r="C17" s="167" t="s">
        <v>5</v>
      </c>
      <c r="D17" s="75"/>
      <c r="E17" s="75"/>
      <c r="F17" s="173"/>
      <c r="G17" s="77"/>
      <c r="H17" s="79"/>
      <c r="I17" s="78"/>
      <c r="J17" s="78"/>
      <c r="K17" s="78"/>
    </row>
    <row r="18" spans="1:11" s="68" customFormat="1" ht="27" customHeight="1">
      <c r="A18" s="33" t="s">
        <v>6</v>
      </c>
      <c r="B18" s="607" t="s">
        <v>94</v>
      </c>
      <c r="C18" s="608"/>
      <c r="D18" s="16">
        <v>0</v>
      </c>
      <c r="E18" s="16">
        <v>0</v>
      </c>
      <c r="F18" s="175"/>
      <c r="G18" s="5"/>
      <c r="H18" s="70"/>
      <c r="I18" s="69"/>
      <c r="J18" s="69"/>
      <c r="K18" s="69"/>
    </row>
    <row r="19" spans="1:11" s="76" customFormat="1" ht="15" customHeight="1">
      <c r="A19" s="74"/>
      <c r="B19" s="167"/>
      <c r="C19" s="167" t="s">
        <v>5</v>
      </c>
      <c r="D19" s="75"/>
      <c r="E19" s="75"/>
      <c r="F19" s="173"/>
      <c r="G19" s="77"/>
      <c r="H19" s="79"/>
      <c r="I19" s="78"/>
      <c r="J19" s="78"/>
      <c r="K19" s="78"/>
    </row>
    <row r="20" spans="1:11" s="55" customFormat="1" ht="53.25" customHeight="1">
      <c r="A20" s="60"/>
      <c r="B20" s="224" t="s">
        <v>231</v>
      </c>
      <c r="C20" s="206" t="s">
        <v>95</v>
      </c>
      <c r="D20" s="49">
        <v>0</v>
      </c>
      <c r="E20" s="49">
        <v>0</v>
      </c>
      <c r="F20" s="172"/>
      <c r="G20" s="54"/>
      <c r="H20" s="59"/>
      <c r="I20" s="58"/>
      <c r="J20" s="58"/>
      <c r="K20" s="58"/>
    </row>
    <row r="21" spans="1:11" s="55" customFormat="1" ht="29.25" customHeight="1">
      <c r="A21" s="53" t="s">
        <v>7</v>
      </c>
      <c r="B21" s="603" t="s">
        <v>223</v>
      </c>
      <c r="C21" s="604"/>
      <c r="D21" s="16">
        <v>0</v>
      </c>
      <c r="E21" s="16">
        <v>0</v>
      </c>
      <c r="F21" s="172"/>
      <c r="G21" s="54"/>
      <c r="H21" s="59"/>
      <c r="I21" s="58"/>
      <c r="J21" s="58"/>
      <c r="K21" s="58"/>
    </row>
    <row r="22" spans="1:11" s="68" customFormat="1" ht="26.25" customHeight="1">
      <c r="A22" s="33" t="s">
        <v>8</v>
      </c>
      <c r="B22" s="607" t="s">
        <v>96</v>
      </c>
      <c r="C22" s="608"/>
      <c r="D22" s="16">
        <v>0</v>
      </c>
      <c r="E22" s="16">
        <v>0</v>
      </c>
      <c r="F22" s="175"/>
      <c r="G22" s="5"/>
      <c r="H22" s="70"/>
      <c r="I22" s="69"/>
      <c r="J22" s="69"/>
      <c r="K22" s="69"/>
    </row>
    <row r="23" spans="1:11" s="70" customFormat="1" ht="38.25" customHeight="1">
      <c r="A23" s="33" t="s">
        <v>222</v>
      </c>
      <c r="B23" s="603" t="s">
        <v>97</v>
      </c>
      <c r="C23" s="604"/>
      <c r="D23" s="103">
        <v>0</v>
      </c>
      <c r="E23" s="103">
        <v>0</v>
      </c>
      <c r="F23" s="285"/>
      <c r="G23" s="104"/>
      <c r="I23" s="93"/>
      <c r="J23" s="93"/>
      <c r="K23" s="93"/>
    </row>
    <row r="24" spans="1:6" ht="25.5" customHeight="1">
      <c r="A24" s="573" t="s">
        <v>39</v>
      </c>
      <c r="B24" s="574"/>
      <c r="C24" s="575"/>
      <c r="D24" s="311">
        <f>D8</f>
        <v>0</v>
      </c>
      <c r="E24" s="311">
        <f>E8</f>
        <v>0</v>
      </c>
      <c r="F24" s="311"/>
    </row>
    <row r="25" ht="28.5" customHeight="1"/>
    <row r="26" ht="27.75" customHeight="1"/>
    <row r="27" ht="26.25" customHeight="1"/>
    <row r="28" spans="1:6" ht="28.5" customHeight="1">
      <c r="A28" s="522" t="s">
        <v>104</v>
      </c>
      <c r="B28" s="522"/>
      <c r="C28" s="522"/>
      <c r="D28" s="522"/>
      <c r="E28" s="522"/>
      <c r="F28" s="522"/>
    </row>
    <row r="30" spans="1:6" ht="71.25" customHeight="1">
      <c r="A30" s="272" t="s">
        <v>0</v>
      </c>
      <c r="B30" s="264" t="s">
        <v>13</v>
      </c>
      <c r="C30" s="264" t="s">
        <v>38</v>
      </c>
      <c r="D30" s="159" t="s">
        <v>540</v>
      </c>
      <c r="E30" s="446" t="s">
        <v>544</v>
      </c>
      <c r="F30" s="275" t="s">
        <v>275</v>
      </c>
    </row>
    <row r="31" spans="1:6" s="87" customFormat="1" ht="31.5" customHeight="1">
      <c r="A31" s="100" t="s">
        <v>3</v>
      </c>
      <c r="B31" s="526" t="s">
        <v>533</v>
      </c>
      <c r="C31" s="526"/>
      <c r="D31" s="21">
        <f>SUM(D32:D34)</f>
        <v>0</v>
      </c>
      <c r="E31" s="21">
        <f>SUM(E32:E34)</f>
        <v>0</v>
      </c>
      <c r="F31" s="201"/>
    </row>
    <row r="32" spans="1:6" ht="29.25" customHeight="1">
      <c r="A32" s="33"/>
      <c r="B32" s="106" t="s">
        <v>108</v>
      </c>
      <c r="C32" s="148" t="s">
        <v>107</v>
      </c>
      <c r="D32" s="16">
        <v>0</v>
      </c>
      <c r="E32" s="16">
        <v>0</v>
      </c>
      <c r="F32" s="170"/>
    </row>
    <row r="33" spans="1:6" ht="60.75" customHeight="1">
      <c r="A33" s="33"/>
      <c r="B33" s="106" t="s">
        <v>35</v>
      </c>
      <c r="C33" s="148" t="s">
        <v>36</v>
      </c>
      <c r="D33" s="16">
        <v>0</v>
      </c>
      <c r="E33" s="16">
        <v>0</v>
      </c>
      <c r="F33" s="170"/>
    </row>
    <row r="34" spans="1:6" ht="24" customHeight="1">
      <c r="A34" s="33"/>
      <c r="B34" s="106" t="s">
        <v>106</v>
      </c>
      <c r="C34" s="148" t="s">
        <v>105</v>
      </c>
      <c r="D34" s="16">
        <v>0</v>
      </c>
      <c r="E34" s="16">
        <v>0</v>
      </c>
      <c r="F34" s="170"/>
    </row>
    <row r="35" spans="1:6" ht="27" customHeight="1">
      <c r="A35" s="572" t="s">
        <v>12</v>
      </c>
      <c r="B35" s="572"/>
      <c r="C35" s="572"/>
      <c r="D35" s="27">
        <f>D31</f>
        <v>0</v>
      </c>
      <c r="E35" s="27">
        <f>E31</f>
        <v>0</v>
      </c>
      <c r="F35" s="286"/>
    </row>
    <row r="36" spans="1:6" ht="22.5" customHeight="1">
      <c r="A36" s="319"/>
      <c r="B36" s="319"/>
      <c r="C36" s="319"/>
      <c r="D36" s="320"/>
      <c r="E36" s="320"/>
      <c r="F36" s="321"/>
    </row>
    <row r="37" spans="1:8" s="6" customFormat="1" ht="30.75" customHeight="1">
      <c r="A37" s="512" t="s">
        <v>563</v>
      </c>
      <c r="B37" s="512"/>
      <c r="C37" s="512"/>
      <c r="D37" s="512"/>
      <c r="E37" s="512"/>
      <c r="F37" s="512"/>
      <c r="G37" s="287"/>
      <c r="H37" s="287"/>
    </row>
    <row r="38" spans="1:5" s="6" customFormat="1" ht="12.75" customHeight="1">
      <c r="A38" s="176"/>
      <c r="B38" s="177"/>
      <c r="C38" s="178"/>
      <c r="D38" s="179"/>
      <c r="E38" s="179"/>
    </row>
    <row r="39" spans="1:5" s="6" customFormat="1" ht="13.5" customHeight="1">
      <c r="A39" s="513" t="s">
        <v>547</v>
      </c>
      <c r="B39" s="513"/>
      <c r="C39" s="513"/>
      <c r="D39" s="179"/>
      <c r="E39" s="179"/>
    </row>
    <row r="40" spans="1:5" s="6" customFormat="1" ht="12.75" customHeight="1">
      <c r="A40" s="176"/>
      <c r="B40" s="181" t="s">
        <v>279</v>
      </c>
      <c r="C40" s="181"/>
      <c r="D40" s="180"/>
      <c r="E40" s="180"/>
    </row>
  </sheetData>
  <sheetProtection/>
  <mergeCells count="23">
    <mergeCell ref="A28:F28"/>
    <mergeCell ref="B31:C31"/>
    <mergeCell ref="A35:C35"/>
    <mergeCell ref="B9:C9"/>
    <mergeCell ref="B10:C10"/>
    <mergeCell ref="B12:C12"/>
    <mergeCell ref="B13:C13"/>
    <mergeCell ref="A1:F1"/>
    <mergeCell ref="A2:F2"/>
    <mergeCell ref="A3:F3"/>
    <mergeCell ref="G5:J5"/>
    <mergeCell ref="B8:C8"/>
    <mergeCell ref="A24:C24"/>
    <mergeCell ref="A37:F37"/>
    <mergeCell ref="A39:C39"/>
    <mergeCell ref="A5:F5"/>
    <mergeCell ref="B14:C14"/>
    <mergeCell ref="B15:C15"/>
    <mergeCell ref="B16:C16"/>
    <mergeCell ref="B18:C18"/>
    <mergeCell ref="B21:C21"/>
    <mergeCell ref="B22:C22"/>
    <mergeCell ref="B23:C23"/>
  </mergeCells>
  <printOptions horizontalCentered="1"/>
  <pageMargins left="0.7086614173228347" right="0.5905511811023623" top="0.8267716535433072" bottom="0.75" header="0.4724409448818898" footer="0.31496062992125984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K82"/>
  <sheetViews>
    <sheetView zoomScalePageLayoutView="0" workbookViewId="0" topLeftCell="A73">
      <selection activeCell="A81" sqref="A81:C81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ht="21.75" customHeight="1">
      <c r="A1" s="496" t="s">
        <v>539</v>
      </c>
      <c r="B1" s="496"/>
      <c r="C1" s="496"/>
      <c r="D1" s="496"/>
      <c r="E1" s="496"/>
      <c r="F1" s="496"/>
    </row>
    <row r="2" spans="1:7" s="3" customFormat="1" ht="21.75" customHeight="1">
      <c r="A2" s="496" t="s">
        <v>445</v>
      </c>
      <c r="B2" s="496"/>
      <c r="C2" s="496"/>
      <c r="D2" s="496"/>
      <c r="E2" s="496"/>
      <c r="F2" s="496"/>
      <c r="G2" s="102"/>
    </row>
    <row r="3" spans="1:7" s="421" customFormat="1" ht="21.75" customHeight="1">
      <c r="A3" s="497" t="s">
        <v>442</v>
      </c>
      <c r="B3" s="497"/>
      <c r="C3" s="497"/>
      <c r="D3" s="497"/>
      <c r="E3" s="497"/>
      <c r="F3" s="497"/>
      <c r="G3" s="422"/>
    </row>
    <row r="4" spans="1:7" ht="15" customHeight="1">
      <c r="A4" s="41"/>
      <c r="B4" s="41"/>
      <c r="C4" s="41"/>
      <c r="D4" s="41"/>
      <c r="E4" s="41"/>
      <c r="F4" s="4"/>
      <c r="G4" s="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78" customHeight="1">
      <c r="A7" s="272" t="s">
        <v>0</v>
      </c>
      <c r="B7" s="269" t="s">
        <v>230</v>
      </c>
      <c r="C7" s="271" t="s">
        <v>1</v>
      </c>
      <c r="D7" s="159" t="s">
        <v>540</v>
      </c>
      <c r="E7" s="446" t="s">
        <v>544</v>
      </c>
      <c r="F7" s="275" t="s">
        <v>275</v>
      </c>
      <c r="G7" s="7"/>
    </row>
    <row r="8" spans="1:6" ht="22.5" customHeight="1">
      <c r="A8" s="110" t="s">
        <v>3</v>
      </c>
      <c r="B8" s="526" t="s">
        <v>65</v>
      </c>
      <c r="C8" s="526"/>
      <c r="D8" s="273">
        <f>SUM(D9)</f>
        <v>0</v>
      </c>
      <c r="E8" s="273">
        <f>SUM(E9)</f>
        <v>0</v>
      </c>
      <c r="F8" s="273"/>
    </row>
    <row r="9" spans="1:11" s="68" customFormat="1" ht="26.25" customHeight="1">
      <c r="A9" s="445" t="s">
        <v>4</v>
      </c>
      <c r="B9" s="577" t="s">
        <v>61</v>
      </c>
      <c r="C9" s="578"/>
      <c r="D9" s="28">
        <f>SUM(D10)</f>
        <v>0</v>
      </c>
      <c r="E9" s="28">
        <f>SUM(E10)</f>
        <v>0</v>
      </c>
      <c r="F9" s="459"/>
      <c r="G9" s="5"/>
      <c r="H9" s="70"/>
      <c r="I9" s="69"/>
      <c r="J9" s="69"/>
      <c r="K9" s="69"/>
    </row>
    <row r="10" spans="1:11" s="239" customFormat="1" ht="33.75" customHeight="1">
      <c r="A10" s="274"/>
      <c r="B10" s="316" t="s">
        <v>347</v>
      </c>
      <c r="C10" s="265" t="s">
        <v>348</v>
      </c>
      <c r="D10" s="135">
        <f>SUM(D11:D21)</f>
        <v>0</v>
      </c>
      <c r="E10" s="135">
        <f>SUM(E11:E21)</f>
        <v>0</v>
      </c>
      <c r="F10" s="326"/>
      <c r="G10" s="327"/>
      <c r="H10" s="328"/>
      <c r="I10" s="329"/>
      <c r="J10" s="329"/>
      <c r="K10" s="329"/>
    </row>
    <row r="11" spans="1:11" s="239" customFormat="1" ht="44.25" customHeight="1">
      <c r="A11" s="359"/>
      <c r="B11" s="388" t="s">
        <v>5</v>
      </c>
      <c r="C11" s="386" t="s">
        <v>439</v>
      </c>
      <c r="D11" s="384"/>
      <c r="E11" s="384"/>
      <c r="F11" s="326"/>
      <c r="G11" s="327"/>
      <c r="H11" s="328"/>
      <c r="I11" s="329"/>
      <c r="J11" s="329"/>
      <c r="K11" s="329"/>
    </row>
    <row r="12" spans="1:11" s="239" customFormat="1" ht="42.75" customHeight="1">
      <c r="A12" s="359"/>
      <c r="B12" s="385"/>
      <c r="C12" s="386" t="s">
        <v>388</v>
      </c>
      <c r="D12" s="384"/>
      <c r="E12" s="384"/>
      <c r="F12" s="326"/>
      <c r="G12" s="327"/>
      <c r="H12" s="328"/>
      <c r="I12" s="329"/>
      <c r="J12" s="329"/>
      <c r="K12" s="329"/>
    </row>
    <row r="13" spans="1:11" s="239" customFormat="1" ht="44.25" customHeight="1">
      <c r="A13" s="359"/>
      <c r="B13" s="385"/>
      <c r="C13" s="386" t="s">
        <v>394</v>
      </c>
      <c r="D13" s="384"/>
      <c r="E13" s="384"/>
      <c r="F13" s="326"/>
      <c r="G13" s="327"/>
      <c r="H13" s="328"/>
      <c r="I13" s="329"/>
      <c r="J13" s="329"/>
      <c r="K13" s="329"/>
    </row>
    <row r="14" spans="1:11" s="239" customFormat="1" ht="46.5" customHeight="1">
      <c r="A14" s="359"/>
      <c r="B14" s="385"/>
      <c r="C14" s="386" t="s">
        <v>440</v>
      </c>
      <c r="D14" s="384"/>
      <c r="E14" s="384"/>
      <c r="F14" s="326"/>
      <c r="G14" s="327"/>
      <c r="H14" s="328"/>
      <c r="I14" s="329"/>
      <c r="J14" s="329"/>
      <c r="K14" s="329"/>
    </row>
    <row r="15" spans="1:11" s="239" customFormat="1" ht="37.5" customHeight="1">
      <c r="A15" s="359"/>
      <c r="B15" s="385"/>
      <c r="C15" s="386" t="s">
        <v>392</v>
      </c>
      <c r="D15" s="384"/>
      <c r="E15" s="384"/>
      <c r="F15" s="326"/>
      <c r="G15" s="327"/>
      <c r="H15" s="328"/>
      <c r="I15" s="329"/>
      <c r="J15" s="329"/>
      <c r="K15" s="329"/>
    </row>
    <row r="16" spans="1:11" s="239" customFormat="1" ht="42" customHeight="1">
      <c r="A16" s="359"/>
      <c r="B16" s="385"/>
      <c r="C16" s="386" t="s">
        <v>389</v>
      </c>
      <c r="D16" s="384"/>
      <c r="E16" s="384"/>
      <c r="F16" s="326"/>
      <c r="G16" s="327"/>
      <c r="H16" s="328"/>
      <c r="I16" s="329"/>
      <c r="J16" s="329"/>
      <c r="K16" s="329"/>
    </row>
    <row r="17" spans="1:11" s="239" customFormat="1" ht="47.25" customHeight="1">
      <c r="A17" s="359"/>
      <c r="B17" s="385"/>
      <c r="C17" s="386" t="s">
        <v>393</v>
      </c>
      <c r="D17" s="384"/>
      <c r="E17" s="384"/>
      <c r="F17" s="326"/>
      <c r="G17" s="327"/>
      <c r="H17" s="328"/>
      <c r="I17" s="329"/>
      <c r="J17" s="329"/>
      <c r="K17" s="329"/>
    </row>
    <row r="18" spans="1:11" s="239" customFormat="1" ht="44.25" customHeight="1">
      <c r="A18" s="359"/>
      <c r="B18" s="385"/>
      <c r="C18" s="386" t="s">
        <v>390</v>
      </c>
      <c r="D18" s="384"/>
      <c r="E18" s="384"/>
      <c r="F18" s="326"/>
      <c r="G18" s="327"/>
      <c r="H18" s="328"/>
      <c r="I18" s="329"/>
      <c r="J18" s="329"/>
      <c r="K18" s="329"/>
    </row>
    <row r="19" spans="1:11" s="239" customFormat="1" ht="58.5" customHeight="1">
      <c r="A19" s="359"/>
      <c r="B19" s="385"/>
      <c r="C19" s="387" t="s">
        <v>391</v>
      </c>
      <c r="D19" s="384"/>
      <c r="E19" s="384"/>
      <c r="F19" s="326"/>
      <c r="G19" s="327"/>
      <c r="H19" s="328"/>
      <c r="I19" s="329"/>
      <c r="J19" s="329"/>
      <c r="K19" s="329"/>
    </row>
    <row r="20" spans="1:11" s="239" customFormat="1" ht="41.25" customHeight="1">
      <c r="A20" s="359"/>
      <c r="B20" s="385"/>
      <c r="C20" s="386" t="s">
        <v>447</v>
      </c>
      <c r="D20" s="384"/>
      <c r="E20" s="384"/>
      <c r="F20" s="326"/>
      <c r="G20" s="327"/>
      <c r="H20" s="328"/>
      <c r="I20" s="329"/>
      <c r="J20" s="329"/>
      <c r="K20" s="329"/>
    </row>
    <row r="21" spans="1:11" s="239" customFormat="1" ht="42" customHeight="1">
      <c r="A21" s="359"/>
      <c r="B21" s="385"/>
      <c r="C21" s="386" t="s">
        <v>395</v>
      </c>
      <c r="D21" s="384"/>
      <c r="E21" s="384"/>
      <c r="F21" s="326"/>
      <c r="G21" s="327"/>
      <c r="H21" s="328"/>
      <c r="I21" s="329"/>
      <c r="J21" s="329"/>
      <c r="K21" s="329"/>
    </row>
    <row r="22" spans="1:6" ht="22.5" customHeight="1">
      <c r="A22" s="110" t="s">
        <v>20</v>
      </c>
      <c r="B22" s="526" t="s">
        <v>66</v>
      </c>
      <c r="C22" s="526"/>
      <c r="D22" s="273">
        <f>SUM(D23)</f>
        <v>0</v>
      </c>
      <c r="E22" s="273">
        <f>SUM(E23)</f>
        <v>0</v>
      </c>
      <c r="F22" s="273"/>
    </row>
    <row r="23" spans="1:11" s="68" customFormat="1" ht="25.5" customHeight="1">
      <c r="A23" s="445" t="s">
        <v>4</v>
      </c>
      <c r="B23" s="577" t="s">
        <v>61</v>
      </c>
      <c r="C23" s="578"/>
      <c r="D23" s="28">
        <f>SUM(D24)</f>
        <v>0</v>
      </c>
      <c r="E23" s="28">
        <f>SUM(E24)</f>
        <v>0</v>
      </c>
      <c r="F23" s="459"/>
      <c r="G23" s="5"/>
      <c r="H23" s="70"/>
      <c r="I23" s="69"/>
      <c r="J23" s="69"/>
      <c r="K23" s="69"/>
    </row>
    <row r="24" spans="1:11" s="239" customFormat="1" ht="33" customHeight="1">
      <c r="A24" s="274"/>
      <c r="B24" s="316" t="s">
        <v>347</v>
      </c>
      <c r="C24" s="265" t="s">
        <v>348</v>
      </c>
      <c r="D24" s="135">
        <f>SUM(D25:D35)</f>
        <v>0</v>
      </c>
      <c r="E24" s="135">
        <f>SUM(E25:E35)</f>
        <v>0</v>
      </c>
      <c r="F24" s="326"/>
      <c r="G24" s="327"/>
      <c r="H24" s="328"/>
      <c r="I24" s="329"/>
      <c r="J24" s="329"/>
      <c r="K24" s="329"/>
    </row>
    <row r="25" spans="1:11" s="239" customFormat="1" ht="45" customHeight="1">
      <c r="A25" s="359"/>
      <c r="B25" s="388" t="s">
        <v>5</v>
      </c>
      <c r="C25" s="389" t="s">
        <v>446</v>
      </c>
      <c r="D25" s="384"/>
      <c r="E25" s="384"/>
      <c r="F25" s="326"/>
      <c r="G25" s="327"/>
      <c r="H25" s="328"/>
      <c r="I25" s="329"/>
      <c r="J25" s="329"/>
      <c r="K25" s="329"/>
    </row>
    <row r="26" spans="1:11" s="239" customFormat="1" ht="45" customHeight="1">
      <c r="A26" s="359"/>
      <c r="B26" s="390"/>
      <c r="C26" s="389" t="s">
        <v>396</v>
      </c>
      <c r="D26" s="384"/>
      <c r="E26" s="384"/>
      <c r="F26" s="326"/>
      <c r="G26" s="327"/>
      <c r="H26" s="328"/>
      <c r="I26" s="329"/>
      <c r="J26" s="329"/>
      <c r="K26" s="329"/>
    </row>
    <row r="27" spans="1:11" s="239" customFormat="1" ht="45" customHeight="1">
      <c r="A27" s="359"/>
      <c r="B27" s="390"/>
      <c r="C27" s="389" t="s">
        <v>408</v>
      </c>
      <c r="D27" s="384"/>
      <c r="E27" s="384"/>
      <c r="F27" s="326"/>
      <c r="G27" s="327"/>
      <c r="H27" s="328"/>
      <c r="I27" s="329"/>
      <c r="J27" s="329"/>
      <c r="K27" s="329"/>
    </row>
    <row r="28" spans="1:11" s="239" customFormat="1" ht="43.5" customHeight="1">
      <c r="A28" s="359"/>
      <c r="B28" s="390"/>
      <c r="C28" s="389" t="s">
        <v>397</v>
      </c>
      <c r="D28" s="384"/>
      <c r="E28" s="384"/>
      <c r="F28" s="326"/>
      <c r="G28" s="327"/>
      <c r="H28" s="328"/>
      <c r="I28" s="329"/>
      <c r="J28" s="329"/>
      <c r="K28" s="329"/>
    </row>
    <row r="29" spans="1:11" s="239" customFormat="1" ht="45" customHeight="1">
      <c r="A29" s="359"/>
      <c r="B29" s="390"/>
      <c r="C29" s="389" t="s">
        <v>400</v>
      </c>
      <c r="D29" s="384"/>
      <c r="E29" s="384"/>
      <c r="F29" s="326"/>
      <c r="G29" s="327"/>
      <c r="H29" s="328"/>
      <c r="I29" s="329"/>
      <c r="J29" s="329"/>
      <c r="K29" s="329"/>
    </row>
    <row r="30" spans="1:11" s="239" customFormat="1" ht="45" customHeight="1">
      <c r="A30" s="359"/>
      <c r="B30" s="390"/>
      <c r="C30" s="389" t="s">
        <v>401</v>
      </c>
      <c r="D30" s="384"/>
      <c r="E30" s="384"/>
      <c r="F30" s="326"/>
      <c r="G30" s="327"/>
      <c r="H30" s="328"/>
      <c r="I30" s="329"/>
      <c r="J30" s="329"/>
      <c r="K30" s="329"/>
    </row>
    <row r="31" spans="1:11" s="239" customFormat="1" ht="45" customHeight="1">
      <c r="A31" s="359"/>
      <c r="B31" s="390"/>
      <c r="C31" s="389" t="s">
        <v>403</v>
      </c>
      <c r="D31" s="384"/>
      <c r="E31" s="384"/>
      <c r="F31" s="326"/>
      <c r="G31" s="327"/>
      <c r="H31" s="328"/>
      <c r="I31" s="329"/>
      <c r="J31" s="329"/>
      <c r="K31" s="329"/>
    </row>
    <row r="32" spans="1:11" s="239" customFormat="1" ht="46.5" customHeight="1">
      <c r="A32" s="359"/>
      <c r="B32" s="390"/>
      <c r="C32" s="389" t="s">
        <v>398</v>
      </c>
      <c r="D32" s="384"/>
      <c r="E32" s="384"/>
      <c r="F32" s="326"/>
      <c r="G32" s="327"/>
      <c r="H32" s="328"/>
      <c r="I32" s="329"/>
      <c r="J32" s="329"/>
      <c r="K32" s="329"/>
    </row>
    <row r="33" spans="1:11" s="239" customFormat="1" ht="45" customHeight="1">
      <c r="A33" s="359"/>
      <c r="B33" s="390"/>
      <c r="C33" s="389" t="s">
        <v>404</v>
      </c>
      <c r="D33" s="384"/>
      <c r="E33" s="384"/>
      <c r="F33" s="326"/>
      <c r="G33" s="327"/>
      <c r="H33" s="328"/>
      <c r="I33" s="329"/>
      <c r="J33" s="329"/>
      <c r="K33" s="329"/>
    </row>
    <row r="34" spans="1:11" s="239" customFormat="1" ht="45" customHeight="1">
      <c r="A34" s="359"/>
      <c r="B34" s="390"/>
      <c r="C34" s="389" t="s">
        <v>399</v>
      </c>
      <c r="D34" s="384"/>
      <c r="E34" s="384"/>
      <c r="F34" s="326"/>
      <c r="G34" s="327"/>
      <c r="H34" s="328"/>
      <c r="I34" s="329"/>
      <c r="J34" s="329"/>
      <c r="K34" s="329"/>
    </row>
    <row r="35" spans="1:11" s="239" customFormat="1" ht="54.75" customHeight="1">
      <c r="A35" s="359"/>
      <c r="B35" s="390"/>
      <c r="C35" s="389" t="s">
        <v>402</v>
      </c>
      <c r="D35" s="384"/>
      <c r="E35" s="384"/>
      <c r="F35" s="326"/>
      <c r="G35" s="327"/>
      <c r="H35" s="328"/>
      <c r="I35" s="329"/>
      <c r="J35" s="329"/>
      <c r="K35" s="329"/>
    </row>
    <row r="36" spans="1:6" ht="22.5" customHeight="1">
      <c r="A36" s="110" t="s">
        <v>27</v>
      </c>
      <c r="B36" s="526" t="s">
        <v>64</v>
      </c>
      <c r="C36" s="526"/>
      <c r="D36" s="273">
        <f>D37+D43+D44+D47</f>
        <v>0</v>
      </c>
      <c r="E36" s="444">
        <f>E37+E43+E44+E47</f>
        <v>0</v>
      </c>
      <c r="F36" s="273"/>
    </row>
    <row r="37" spans="1:7" s="68" customFormat="1" ht="24.75" customHeight="1">
      <c r="A37" s="445" t="s">
        <v>4</v>
      </c>
      <c r="B37" s="577" t="s">
        <v>542</v>
      </c>
      <c r="C37" s="578"/>
      <c r="D37" s="28">
        <f>D38+D39+D40</f>
        <v>0</v>
      </c>
      <c r="E37" s="28">
        <f>E38+E39+E40</f>
        <v>0</v>
      </c>
      <c r="F37" s="459"/>
      <c r="G37" s="5"/>
    </row>
    <row r="38" spans="1:11" s="68" customFormat="1" ht="21.75" customHeight="1">
      <c r="A38" s="33"/>
      <c r="B38" s="48">
        <v>4010</v>
      </c>
      <c r="C38" s="109" t="s">
        <v>232</v>
      </c>
      <c r="D38" s="16"/>
      <c r="E38" s="16"/>
      <c r="F38" s="175"/>
      <c r="G38" s="4"/>
      <c r="K38" s="92"/>
    </row>
    <row r="39" spans="1:11" s="68" customFormat="1" ht="21.75" customHeight="1">
      <c r="A39" s="33"/>
      <c r="B39" s="48">
        <v>4040</v>
      </c>
      <c r="C39" s="109" t="s">
        <v>233</v>
      </c>
      <c r="D39" s="16"/>
      <c r="E39" s="16"/>
      <c r="F39" s="175"/>
      <c r="G39" s="4"/>
      <c r="K39" s="92"/>
    </row>
    <row r="40" spans="1:11" s="68" customFormat="1" ht="21.75" customHeight="1">
      <c r="A40" s="33"/>
      <c r="B40" s="48">
        <v>4170</v>
      </c>
      <c r="C40" s="107" t="s">
        <v>234</v>
      </c>
      <c r="D40" s="16"/>
      <c r="E40" s="16"/>
      <c r="F40" s="175"/>
      <c r="G40" s="4"/>
      <c r="K40" s="92"/>
    </row>
    <row r="41" spans="1:11" s="68" customFormat="1" ht="21.75" customHeight="1">
      <c r="A41" s="33"/>
      <c r="B41" s="48">
        <v>4110</v>
      </c>
      <c r="C41" s="29" t="s">
        <v>290</v>
      </c>
      <c r="D41" s="16"/>
      <c r="E41" s="16"/>
      <c r="F41" s="175"/>
      <c r="G41" s="4"/>
      <c r="K41" s="92"/>
    </row>
    <row r="42" spans="1:11" s="68" customFormat="1" ht="21.75" customHeight="1">
      <c r="A42" s="33"/>
      <c r="B42" s="48">
        <v>4120</v>
      </c>
      <c r="C42" s="29" t="s">
        <v>236</v>
      </c>
      <c r="D42" s="16"/>
      <c r="E42" s="16"/>
      <c r="F42" s="175"/>
      <c r="G42" s="4"/>
      <c r="K42" s="92"/>
    </row>
    <row r="43" spans="1:11" s="68" customFormat="1" ht="26.25" customHeight="1">
      <c r="A43" s="445" t="s">
        <v>9</v>
      </c>
      <c r="B43" s="570" t="s">
        <v>48</v>
      </c>
      <c r="C43" s="571"/>
      <c r="D43" s="28">
        <v>0</v>
      </c>
      <c r="E43" s="28">
        <v>0</v>
      </c>
      <c r="F43" s="459"/>
      <c r="G43" s="4"/>
      <c r="K43" s="92"/>
    </row>
    <row r="44" spans="1:11" s="68" customFormat="1" ht="29.25" customHeight="1">
      <c r="A44" s="445" t="s">
        <v>10</v>
      </c>
      <c r="B44" s="570" t="s">
        <v>49</v>
      </c>
      <c r="C44" s="571"/>
      <c r="D44" s="28"/>
      <c r="E44" s="28">
        <f>SUM(E45:E46)</f>
        <v>0</v>
      </c>
      <c r="F44" s="459"/>
      <c r="G44" s="4"/>
      <c r="K44" s="92"/>
    </row>
    <row r="45" spans="1:11" s="76" customFormat="1" ht="19.5" customHeight="1">
      <c r="A45" s="74"/>
      <c r="B45" s="169">
        <v>4210</v>
      </c>
      <c r="C45" s="267" t="s">
        <v>240</v>
      </c>
      <c r="D45" s="16"/>
      <c r="E45" s="16"/>
      <c r="F45" s="173"/>
      <c r="G45" s="77"/>
      <c r="I45" s="78"/>
      <c r="J45" s="78"/>
      <c r="K45" s="78"/>
    </row>
    <row r="46" spans="1:11" s="76" customFormat="1" ht="19.5" customHeight="1">
      <c r="A46" s="74"/>
      <c r="B46" s="169">
        <v>4300</v>
      </c>
      <c r="C46" s="267" t="s">
        <v>250</v>
      </c>
      <c r="D46" s="16"/>
      <c r="E46" s="16"/>
      <c r="F46" s="173"/>
      <c r="G46" s="77"/>
      <c r="I46" s="78"/>
      <c r="J46" s="78"/>
      <c r="K46" s="78"/>
    </row>
    <row r="47" spans="1:11" s="68" customFormat="1" ht="23.25" customHeight="1">
      <c r="A47" s="445" t="s">
        <v>11</v>
      </c>
      <c r="B47" s="577" t="s">
        <v>61</v>
      </c>
      <c r="C47" s="578"/>
      <c r="D47" s="28">
        <f>SUM(D48)</f>
        <v>0</v>
      </c>
      <c r="E47" s="28">
        <f>SUM(E48)</f>
        <v>0</v>
      </c>
      <c r="F47" s="459"/>
      <c r="G47" s="5"/>
      <c r="H47" s="70"/>
      <c r="I47" s="69"/>
      <c r="J47" s="69"/>
      <c r="K47" s="69"/>
    </row>
    <row r="48" spans="1:11" s="55" customFormat="1" ht="50.25" customHeight="1">
      <c r="A48" s="48"/>
      <c r="B48" s="169">
        <v>2820</v>
      </c>
      <c r="C48" s="267" t="s">
        <v>349</v>
      </c>
      <c r="D48" s="16"/>
      <c r="E48" s="16"/>
      <c r="F48" s="172"/>
      <c r="G48" s="54"/>
      <c r="H48" s="59"/>
      <c r="I48" s="58"/>
      <c r="J48" s="58"/>
      <c r="K48" s="58"/>
    </row>
    <row r="49" spans="1:6" ht="22.5" customHeight="1">
      <c r="A49" s="110" t="s">
        <v>28</v>
      </c>
      <c r="B49" s="526" t="s">
        <v>78</v>
      </c>
      <c r="C49" s="526"/>
      <c r="D49" s="273">
        <f>D50</f>
        <v>0</v>
      </c>
      <c r="E49" s="273">
        <f>SUM(E50)</f>
        <v>0</v>
      </c>
      <c r="F49" s="273"/>
    </row>
    <row r="50" spans="1:11" s="68" customFormat="1" ht="30" customHeight="1">
      <c r="A50" s="445" t="s">
        <v>4</v>
      </c>
      <c r="B50" s="577" t="s">
        <v>61</v>
      </c>
      <c r="C50" s="578"/>
      <c r="D50" s="28">
        <f>SUM(D51)</f>
        <v>0</v>
      </c>
      <c r="E50" s="28">
        <f>SUM(E51)</f>
        <v>0</v>
      </c>
      <c r="F50" s="459"/>
      <c r="G50" s="5"/>
      <c r="H50" s="70"/>
      <c r="I50" s="69"/>
      <c r="J50" s="69"/>
      <c r="K50" s="69"/>
    </row>
    <row r="51" spans="1:11" s="239" customFormat="1" ht="42.75" customHeight="1">
      <c r="A51" s="274"/>
      <c r="B51" s="316" t="s">
        <v>347</v>
      </c>
      <c r="C51" s="265" t="s">
        <v>348</v>
      </c>
      <c r="D51" s="135">
        <f>SUM(D52)</f>
        <v>0</v>
      </c>
      <c r="E51" s="135">
        <f>SUM(E52)</f>
        <v>0</v>
      </c>
      <c r="F51" s="326"/>
      <c r="G51" s="327"/>
      <c r="H51" s="328"/>
      <c r="I51" s="329"/>
      <c r="J51" s="329"/>
      <c r="K51" s="329"/>
    </row>
    <row r="52" spans="1:11" s="239" customFormat="1" ht="57.75" customHeight="1">
      <c r="A52" s="359"/>
      <c r="B52" s="392" t="s">
        <v>5</v>
      </c>
      <c r="C52" s="393" t="s">
        <v>405</v>
      </c>
      <c r="D52" s="391"/>
      <c r="E52" s="391"/>
      <c r="F52" s="326"/>
      <c r="G52" s="327"/>
      <c r="H52" s="328"/>
      <c r="I52" s="329"/>
      <c r="J52" s="329"/>
      <c r="K52" s="329"/>
    </row>
    <row r="53" spans="1:6" ht="22.5" customHeight="1">
      <c r="A53" s="110" t="s">
        <v>30</v>
      </c>
      <c r="B53" s="526" t="s">
        <v>113</v>
      </c>
      <c r="C53" s="526"/>
      <c r="D53" s="273">
        <f>D54</f>
        <v>0</v>
      </c>
      <c r="E53" s="273">
        <f>SUM(E54)</f>
        <v>0</v>
      </c>
      <c r="F53" s="273"/>
    </row>
    <row r="54" spans="1:11" s="68" customFormat="1" ht="30" customHeight="1">
      <c r="A54" s="445" t="s">
        <v>4</v>
      </c>
      <c r="B54" s="577" t="s">
        <v>61</v>
      </c>
      <c r="C54" s="578"/>
      <c r="D54" s="28">
        <f>SUM(D55)</f>
        <v>0</v>
      </c>
      <c r="E54" s="28">
        <f>SUM(E55)</f>
        <v>0</v>
      </c>
      <c r="F54" s="459"/>
      <c r="G54" s="5"/>
      <c r="H54" s="70"/>
      <c r="I54" s="69"/>
      <c r="J54" s="69"/>
      <c r="K54" s="69"/>
    </row>
    <row r="55" spans="1:11" s="239" customFormat="1" ht="42.75" customHeight="1">
      <c r="A55" s="274"/>
      <c r="B55" s="316" t="s">
        <v>347</v>
      </c>
      <c r="C55" s="265" t="s">
        <v>348</v>
      </c>
      <c r="D55" s="135">
        <f>SUM(D56)</f>
        <v>0</v>
      </c>
      <c r="E55" s="135">
        <f>SUM(E56)</f>
        <v>0</v>
      </c>
      <c r="F55" s="326"/>
      <c r="G55" s="327"/>
      <c r="H55" s="328"/>
      <c r="I55" s="329"/>
      <c r="J55" s="329"/>
      <c r="K55" s="329"/>
    </row>
    <row r="56" spans="1:11" s="239" customFormat="1" ht="58.5" customHeight="1">
      <c r="A56" s="359"/>
      <c r="B56" s="392" t="s">
        <v>5</v>
      </c>
      <c r="C56" s="393" t="s">
        <v>406</v>
      </c>
      <c r="D56" s="391"/>
      <c r="E56" s="391"/>
      <c r="F56" s="326"/>
      <c r="G56" s="327"/>
      <c r="H56" s="328"/>
      <c r="I56" s="329"/>
      <c r="J56" s="329"/>
      <c r="K56" s="329"/>
    </row>
    <row r="57" spans="1:6" ht="22.5" customHeight="1">
      <c r="A57" s="110" t="s">
        <v>31</v>
      </c>
      <c r="B57" s="526" t="s">
        <v>112</v>
      </c>
      <c r="C57" s="526"/>
      <c r="D57" s="273">
        <f>D58+D64+D65+D68</f>
        <v>0</v>
      </c>
      <c r="E57" s="444">
        <f>E58+E64+E65+E68</f>
        <v>0</v>
      </c>
      <c r="F57" s="273"/>
    </row>
    <row r="58" spans="1:7" s="68" customFormat="1" ht="24.75" customHeight="1">
      <c r="A58" s="445" t="s">
        <v>4</v>
      </c>
      <c r="B58" s="577" t="s">
        <v>542</v>
      </c>
      <c r="C58" s="578"/>
      <c r="D58" s="28">
        <f>D59+D60+D61</f>
        <v>0</v>
      </c>
      <c r="E58" s="28">
        <f>E59+E60+E61</f>
        <v>0</v>
      </c>
      <c r="F58" s="459"/>
      <c r="G58" s="5"/>
    </row>
    <row r="59" spans="1:11" s="68" customFormat="1" ht="21.75" customHeight="1">
      <c r="A59" s="33"/>
      <c r="B59" s="48">
        <v>4010</v>
      </c>
      <c r="C59" s="109" t="s">
        <v>232</v>
      </c>
      <c r="D59" s="16"/>
      <c r="E59" s="16"/>
      <c r="F59" s="175"/>
      <c r="G59" s="4"/>
      <c r="K59" s="92"/>
    </row>
    <row r="60" spans="1:11" s="68" customFormat="1" ht="21.75" customHeight="1">
      <c r="A60" s="33"/>
      <c r="B60" s="48">
        <v>4040</v>
      </c>
      <c r="C60" s="109" t="s">
        <v>233</v>
      </c>
      <c r="D60" s="16"/>
      <c r="E60" s="16"/>
      <c r="F60" s="175"/>
      <c r="G60" s="4"/>
      <c r="K60" s="92"/>
    </row>
    <row r="61" spans="1:11" s="68" customFormat="1" ht="21.75" customHeight="1">
      <c r="A61" s="33"/>
      <c r="B61" s="48">
        <v>4170</v>
      </c>
      <c r="C61" s="107" t="s">
        <v>234</v>
      </c>
      <c r="D61" s="16"/>
      <c r="E61" s="16"/>
      <c r="F61" s="175"/>
      <c r="G61" s="4"/>
      <c r="K61" s="92"/>
    </row>
    <row r="62" spans="1:11" s="68" customFormat="1" ht="21.75" customHeight="1">
      <c r="A62" s="33"/>
      <c r="B62" s="48">
        <v>4110</v>
      </c>
      <c r="C62" s="29" t="s">
        <v>290</v>
      </c>
      <c r="D62" s="16"/>
      <c r="E62" s="16"/>
      <c r="F62" s="175"/>
      <c r="G62" s="4"/>
      <c r="K62" s="92"/>
    </row>
    <row r="63" spans="1:11" s="68" customFormat="1" ht="21.75" customHeight="1">
      <c r="A63" s="33"/>
      <c r="B63" s="48">
        <v>4120</v>
      </c>
      <c r="C63" s="29" t="s">
        <v>236</v>
      </c>
      <c r="D63" s="16"/>
      <c r="E63" s="16"/>
      <c r="F63" s="175"/>
      <c r="G63" s="4"/>
      <c r="K63" s="92"/>
    </row>
    <row r="64" spans="1:11" s="68" customFormat="1" ht="26.25" customHeight="1">
      <c r="A64" s="445" t="s">
        <v>11</v>
      </c>
      <c r="B64" s="570" t="s">
        <v>48</v>
      </c>
      <c r="C64" s="571"/>
      <c r="D64" s="28">
        <v>0</v>
      </c>
      <c r="E64" s="28">
        <v>0</v>
      </c>
      <c r="F64" s="459"/>
      <c r="G64" s="4"/>
      <c r="K64" s="92"/>
    </row>
    <row r="65" spans="1:11" s="68" customFormat="1" ht="29.25" customHeight="1">
      <c r="A65" s="445" t="s">
        <v>29</v>
      </c>
      <c r="B65" s="570" t="s">
        <v>49</v>
      </c>
      <c r="C65" s="571"/>
      <c r="D65" s="28"/>
      <c r="E65" s="28">
        <f>SUM(E66:E67)</f>
        <v>0</v>
      </c>
      <c r="F65" s="459"/>
      <c r="G65" s="4"/>
      <c r="K65" s="92"/>
    </row>
    <row r="66" spans="1:11" s="76" customFormat="1" ht="19.5" customHeight="1">
      <c r="A66" s="74"/>
      <c r="B66" s="169">
        <v>4210</v>
      </c>
      <c r="C66" s="267" t="s">
        <v>240</v>
      </c>
      <c r="D66" s="16"/>
      <c r="E66" s="16"/>
      <c r="F66" s="173"/>
      <c r="G66" s="77"/>
      <c r="I66" s="78"/>
      <c r="J66" s="78"/>
      <c r="K66" s="78"/>
    </row>
    <row r="67" spans="1:11" s="76" customFormat="1" ht="19.5" customHeight="1">
      <c r="A67" s="74"/>
      <c r="B67" s="169">
        <v>4300</v>
      </c>
      <c r="C67" s="267" t="s">
        <v>250</v>
      </c>
      <c r="D67" s="16"/>
      <c r="E67" s="16"/>
      <c r="F67" s="173"/>
      <c r="G67" s="77"/>
      <c r="I67" s="78"/>
      <c r="J67" s="78"/>
      <c r="K67" s="78"/>
    </row>
    <row r="68" spans="1:11" s="68" customFormat="1" ht="30" customHeight="1">
      <c r="A68" s="445" t="s">
        <v>41</v>
      </c>
      <c r="B68" s="577" t="s">
        <v>61</v>
      </c>
      <c r="C68" s="578"/>
      <c r="D68" s="28">
        <v>0</v>
      </c>
      <c r="E68" s="28">
        <v>0</v>
      </c>
      <c r="F68" s="459"/>
      <c r="G68" s="5"/>
      <c r="H68" s="70"/>
      <c r="I68" s="69"/>
      <c r="J68" s="69"/>
      <c r="K68" s="69"/>
    </row>
    <row r="69" spans="1:6" ht="22.5" customHeight="1">
      <c r="A69" s="110" t="s">
        <v>99</v>
      </c>
      <c r="B69" s="526" t="s">
        <v>534</v>
      </c>
      <c r="C69" s="526"/>
      <c r="D69" s="273">
        <f>D70</f>
        <v>0</v>
      </c>
      <c r="E69" s="273">
        <f>SUM(E70)</f>
        <v>0</v>
      </c>
      <c r="F69" s="273"/>
    </row>
    <row r="70" spans="1:11" s="68" customFormat="1" ht="30" customHeight="1">
      <c r="A70" s="445" t="s">
        <v>4</v>
      </c>
      <c r="B70" s="577" t="s">
        <v>61</v>
      </c>
      <c r="C70" s="578"/>
      <c r="D70" s="28">
        <f>SUM(D71)</f>
        <v>0</v>
      </c>
      <c r="E70" s="28">
        <f>SUM(E71)</f>
        <v>0</v>
      </c>
      <c r="F70" s="459"/>
      <c r="G70" s="5"/>
      <c r="H70" s="70"/>
      <c r="I70" s="69"/>
      <c r="J70" s="69"/>
      <c r="K70" s="69"/>
    </row>
    <row r="71" spans="1:11" s="239" customFormat="1" ht="53.25" customHeight="1">
      <c r="A71" s="274"/>
      <c r="B71" s="316" t="s">
        <v>350</v>
      </c>
      <c r="C71" s="265" t="s">
        <v>351</v>
      </c>
      <c r="D71" s="135">
        <f>SUM(D72)</f>
        <v>0</v>
      </c>
      <c r="E71" s="135">
        <f>SUM(E72)</f>
        <v>0</v>
      </c>
      <c r="F71" s="326"/>
      <c r="G71" s="327"/>
      <c r="H71" s="328"/>
      <c r="I71" s="329"/>
      <c r="J71" s="329"/>
      <c r="K71" s="329"/>
    </row>
    <row r="72" spans="1:11" s="239" customFormat="1" ht="71.25" customHeight="1">
      <c r="A72" s="359"/>
      <c r="B72" s="316" t="s">
        <v>5</v>
      </c>
      <c r="C72" s="357" t="s">
        <v>407</v>
      </c>
      <c r="D72" s="135"/>
      <c r="E72" s="135"/>
      <c r="F72" s="326"/>
      <c r="G72" s="327"/>
      <c r="H72" s="328"/>
      <c r="I72" s="329"/>
      <c r="J72" s="329"/>
      <c r="K72" s="329"/>
    </row>
    <row r="73" spans="1:6" ht="22.5" customHeight="1">
      <c r="A73" s="110" t="s">
        <v>111</v>
      </c>
      <c r="B73" s="526" t="s">
        <v>535</v>
      </c>
      <c r="C73" s="526"/>
      <c r="D73" s="273">
        <f>D74</f>
        <v>0</v>
      </c>
      <c r="E73" s="273">
        <f>SUM(E74)</f>
        <v>0</v>
      </c>
      <c r="F73" s="273"/>
    </row>
    <row r="74" spans="1:11" s="68" customFormat="1" ht="30" customHeight="1">
      <c r="A74" s="445" t="s">
        <v>4</v>
      </c>
      <c r="B74" s="570" t="s">
        <v>49</v>
      </c>
      <c r="C74" s="571"/>
      <c r="D74" s="28"/>
      <c r="E74" s="28">
        <f>SUM(E75:E76)</f>
        <v>0</v>
      </c>
      <c r="F74" s="459"/>
      <c r="G74" s="5"/>
      <c r="H74" s="70"/>
      <c r="I74" s="69"/>
      <c r="J74" s="69"/>
      <c r="K74" s="69"/>
    </row>
    <row r="75" spans="1:11" s="239" customFormat="1" ht="19.5" customHeight="1">
      <c r="A75" s="330"/>
      <c r="B75" s="169">
        <v>4210</v>
      </c>
      <c r="C75" s="267" t="s">
        <v>240</v>
      </c>
      <c r="D75" s="135"/>
      <c r="E75" s="135"/>
      <c r="F75" s="326"/>
      <c r="G75" s="327"/>
      <c r="H75" s="328"/>
      <c r="I75" s="329"/>
      <c r="J75" s="329"/>
      <c r="K75" s="329"/>
    </row>
    <row r="76" spans="1:11" s="239" customFormat="1" ht="19.5" customHeight="1">
      <c r="A76" s="330"/>
      <c r="B76" s="169">
        <v>4300</v>
      </c>
      <c r="C76" s="267" t="s">
        <v>250</v>
      </c>
      <c r="D76" s="135"/>
      <c r="E76" s="135"/>
      <c r="F76" s="326"/>
      <c r="G76" s="327"/>
      <c r="H76" s="328"/>
      <c r="I76" s="329"/>
      <c r="J76" s="329"/>
      <c r="K76" s="329"/>
    </row>
    <row r="77" spans="1:6" ht="29.25" customHeight="1">
      <c r="A77" s="573" t="s">
        <v>39</v>
      </c>
      <c r="B77" s="574"/>
      <c r="C77" s="575"/>
      <c r="D77" s="311">
        <f>D8+D22+D36+D49+D53+D57+D69+D73</f>
        <v>0</v>
      </c>
      <c r="E77" s="311">
        <f>E8+E22+E36+E49+E53+E57+E69+E73</f>
        <v>0</v>
      </c>
      <c r="F77" s="311"/>
    </row>
    <row r="78" ht="25.5" customHeight="1"/>
    <row r="79" spans="1:8" s="6" customFormat="1" ht="44.25" customHeight="1">
      <c r="A79" s="512" t="s">
        <v>571</v>
      </c>
      <c r="B79" s="512"/>
      <c r="C79" s="512"/>
      <c r="D79" s="512"/>
      <c r="E79" s="512"/>
      <c r="F79" s="512"/>
      <c r="G79" s="287"/>
      <c r="H79" s="287"/>
    </row>
    <row r="80" spans="1:5" s="6" customFormat="1" ht="12.75" customHeight="1">
      <c r="A80" s="176"/>
      <c r="B80" s="177"/>
      <c r="C80" s="178"/>
      <c r="D80" s="179"/>
      <c r="E80" s="179"/>
    </row>
    <row r="81" spans="1:5" s="6" customFormat="1" ht="13.5" customHeight="1">
      <c r="A81" s="513" t="s">
        <v>547</v>
      </c>
      <c r="B81" s="513"/>
      <c r="C81" s="513"/>
      <c r="D81" s="179"/>
      <c r="E81" s="179"/>
    </row>
    <row r="82" spans="1:5" s="6" customFormat="1" ht="12.75" customHeight="1">
      <c r="A82" s="176"/>
      <c r="B82" s="181" t="s">
        <v>279</v>
      </c>
      <c r="C82" s="181"/>
      <c r="D82" s="180"/>
      <c r="E82" s="180"/>
    </row>
  </sheetData>
  <sheetProtection/>
  <mergeCells count="30">
    <mergeCell ref="B70:C70"/>
    <mergeCell ref="B74:C74"/>
    <mergeCell ref="B50:C50"/>
    <mergeCell ref="B54:C54"/>
    <mergeCell ref="B58:C58"/>
    <mergeCell ref="B64:C64"/>
    <mergeCell ref="B65:C65"/>
    <mergeCell ref="B68:C68"/>
    <mergeCell ref="B9:C9"/>
    <mergeCell ref="B23:C23"/>
    <mergeCell ref="B37:C37"/>
    <mergeCell ref="B43:C43"/>
    <mergeCell ref="B44:C44"/>
    <mergeCell ref="B47:C47"/>
    <mergeCell ref="A77:C77"/>
    <mergeCell ref="B73:C73"/>
    <mergeCell ref="A79:F79"/>
    <mergeCell ref="A81:C81"/>
    <mergeCell ref="B22:C22"/>
    <mergeCell ref="B36:C36"/>
    <mergeCell ref="B49:C49"/>
    <mergeCell ref="B53:C53"/>
    <mergeCell ref="B57:C57"/>
    <mergeCell ref="B69:C69"/>
    <mergeCell ref="A1:F1"/>
    <mergeCell ref="A2:F2"/>
    <mergeCell ref="A3:F3"/>
    <mergeCell ref="A5:F5"/>
    <mergeCell ref="G5:J5"/>
    <mergeCell ref="B8:C8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H50"/>
  <sheetViews>
    <sheetView zoomScalePageLayoutView="0" workbookViewId="0" topLeftCell="A41">
      <selection activeCell="A49" sqref="A49:C49"/>
    </sheetView>
  </sheetViews>
  <sheetFormatPr defaultColWidth="9.00390625" defaultRowHeight="15"/>
  <cols>
    <col min="1" max="1" width="4.28125" style="11" customWidth="1"/>
    <col min="2" max="2" width="9.421875" style="11" customWidth="1"/>
    <col min="3" max="3" width="36.7109375" style="11" customWidth="1"/>
    <col min="4" max="7" width="12.7109375" style="50" customWidth="1"/>
    <col min="8" max="8" width="12.7109375" style="1" customWidth="1"/>
    <col min="9" max="16384" width="9.00390625" style="1" customWidth="1"/>
  </cols>
  <sheetData>
    <row r="1" spans="1:8" ht="21.75" customHeight="1">
      <c r="A1" s="496" t="s">
        <v>539</v>
      </c>
      <c r="B1" s="496"/>
      <c r="C1" s="496"/>
      <c r="D1" s="496"/>
      <c r="E1" s="496"/>
      <c r="F1" s="496"/>
      <c r="G1" s="496"/>
      <c r="H1" s="496"/>
    </row>
    <row r="2" spans="1:8" s="3" customFormat="1" ht="21.75" customHeight="1">
      <c r="A2" s="609" t="s">
        <v>449</v>
      </c>
      <c r="B2" s="609"/>
      <c r="C2" s="609"/>
      <c r="D2" s="609"/>
      <c r="E2" s="609"/>
      <c r="F2" s="609"/>
      <c r="G2" s="609"/>
      <c r="H2" s="609"/>
    </row>
    <row r="3" spans="1:8" s="421" customFormat="1" ht="21.75" customHeight="1">
      <c r="A3" s="497" t="s">
        <v>442</v>
      </c>
      <c r="B3" s="497"/>
      <c r="C3" s="497"/>
      <c r="D3" s="497"/>
      <c r="E3" s="497"/>
      <c r="F3" s="497"/>
      <c r="G3" s="497"/>
      <c r="H3" s="497"/>
    </row>
    <row r="4" ht="13.5" customHeight="1"/>
    <row r="5" spans="1:8" ht="24.75" customHeight="1">
      <c r="A5" s="522" t="s">
        <v>305</v>
      </c>
      <c r="B5" s="522"/>
      <c r="C5" s="522"/>
      <c r="D5" s="522"/>
      <c r="E5" s="522"/>
      <c r="F5" s="522"/>
      <c r="G5" s="522"/>
      <c r="H5" s="522"/>
    </row>
    <row r="6" spans="1:8" ht="69.75" customHeight="1">
      <c r="A6" s="505" t="s">
        <v>0</v>
      </c>
      <c r="B6" s="503" t="s">
        <v>230</v>
      </c>
      <c r="C6" s="505" t="s">
        <v>1</v>
      </c>
      <c r="D6" s="523" t="s">
        <v>540</v>
      </c>
      <c r="E6" s="525"/>
      <c r="F6" s="523" t="s">
        <v>572</v>
      </c>
      <c r="G6" s="525"/>
      <c r="H6" s="499" t="s">
        <v>275</v>
      </c>
    </row>
    <row r="7" spans="1:8" ht="32.25" customHeight="1">
      <c r="A7" s="505"/>
      <c r="B7" s="504"/>
      <c r="C7" s="505"/>
      <c r="D7" s="88" t="s">
        <v>89</v>
      </c>
      <c r="E7" s="88" t="s">
        <v>90</v>
      </c>
      <c r="F7" s="88" t="s">
        <v>89</v>
      </c>
      <c r="G7" s="88" t="s">
        <v>90</v>
      </c>
      <c r="H7" s="499"/>
    </row>
    <row r="8" spans="1:8" ht="28.5" customHeight="1">
      <c r="A8" s="110" t="s">
        <v>3</v>
      </c>
      <c r="B8" s="568" t="s">
        <v>125</v>
      </c>
      <c r="C8" s="569"/>
      <c r="D8" s="273">
        <f>SUM(D9)</f>
        <v>0</v>
      </c>
      <c r="E8" s="273">
        <f>SUM(E9)</f>
        <v>0</v>
      </c>
      <c r="F8" s="273">
        <f>SUM(F9)</f>
        <v>0</v>
      </c>
      <c r="G8" s="273">
        <f>SUM(G9)</f>
        <v>0</v>
      </c>
      <c r="H8" s="273"/>
    </row>
    <row r="9" spans="1:8" s="55" customFormat="1" ht="34.5" customHeight="1">
      <c r="A9" s="445" t="s">
        <v>4</v>
      </c>
      <c r="B9" s="570" t="s">
        <v>49</v>
      </c>
      <c r="C9" s="571"/>
      <c r="D9" s="447">
        <v>0</v>
      </c>
      <c r="E9" s="447">
        <f>SUM(E10:E10)</f>
        <v>0</v>
      </c>
      <c r="F9" s="447">
        <f>SUM(F10:F10)</f>
        <v>0</v>
      </c>
      <c r="G9" s="447">
        <f>SUM(G10:G10)</f>
        <v>0</v>
      </c>
      <c r="H9" s="448"/>
    </row>
    <row r="10" spans="1:8" s="55" customFormat="1" ht="22.5" customHeight="1">
      <c r="A10" s="33"/>
      <c r="B10" s="316" t="s">
        <v>249</v>
      </c>
      <c r="C10" s="265" t="s">
        <v>250</v>
      </c>
      <c r="D10" s="51"/>
      <c r="E10" s="51"/>
      <c r="F10" s="51">
        <v>0</v>
      </c>
      <c r="G10" s="51">
        <v>0</v>
      </c>
      <c r="H10" s="172"/>
    </row>
    <row r="11" spans="1:8" ht="22.5" customHeight="1">
      <c r="A11" s="110" t="s">
        <v>27</v>
      </c>
      <c r="B11" s="568" t="s">
        <v>122</v>
      </c>
      <c r="C11" s="569"/>
      <c r="D11" s="273">
        <f>SUM(D12)</f>
        <v>0</v>
      </c>
      <c r="E11" s="273">
        <f>SUM(E12)</f>
        <v>0</v>
      </c>
      <c r="F11" s="273">
        <f>SUM(F12)</f>
        <v>0</v>
      </c>
      <c r="G11" s="273">
        <f>SUM(G12)</f>
        <v>0</v>
      </c>
      <c r="H11" s="273"/>
    </row>
    <row r="12" spans="1:8" s="55" customFormat="1" ht="31.5" customHeight="1">
      <c r="A12" s="445" t="s">
        <v>4</v>
      </c>
      <c r="B12" s="570" t="s">
        <v>451</v>
      </c>
      <c r="C12" s="571"/>
      <c r="D12" s="447">
        <v>0</v>
      </c>
      <c r="E12" s="447">
        <v>0</v>
      </c>
      <c r="F12" s="447">
        <f>SUM(F14:F25)</f>
        <v>0</v>
      </c>
      <c r="G12" s="447">
        <f>SUM(G13:G25)</f>
        <v>0</v>
      </c>
      <c r="H12" s="448"/>
    </row>
    <row r="13" spans="1:8" s="55" customFormat="1" ht="25.5" customHeight="1">
      <c r="A13" s="48"/>
      <c r="B13" s="48">
        <v>4260</v>
      </c>
      <c r="C13" s="347" t="s">
        <v>244</v>
      </c>
      <c r="D13" s="315"/>
      <c r="E13" s="315"/>
      <c r="F13" s="51">
        <v>0</v>
      </c>
      <c r="G13" s="51">
        <v>0</v>
      </c>
      <c r="H13" s="172"/>
    </row>
    <row r="14" spans="1:8" s="76" customFormat="1" ht="21.75" customHeight="1">
      <c r="A14" s="74"/>
      <c r="B14" s="316" t="s">
        <v>245</v>
      </c>
      <c r="C14" s="357" t="s">
        <v>246</v>
      </c>
      <c r="D14" s="16"/>
      <c r="E14" s="51"/>
      <c r="F14" s="51">
        <v>0</v>
      </c>
      <c r="G14" s="51">
        <v>0</v>
      </c>
      <c r="H14" s="173"/>
    </row>
    <row r="15" spans="1:8" s="55" customFormat="1" ht="21.75" customHeight="1">
      <c r="A15" s="33"/>
      <c r="B15" s="316" t="s">
        <v>249</v>
      </c>
      <c r="C15" s="265" t="s">
        <v>250</v>
      </c>
      <c r="D15" s="16"/>
      <c r="E15" s="51"/>
      <c r="F15" s="51">
        <v>0</v>
      </c>
      <c r="G15" s="51">
        <v>0</v>
      </c>
      <c r="H15" s="172"/>
    </row>
    <row r="16" spans="1:8" s="55" customFormat="1" ht="25.5" customHeight="1">
      <c r="A16" s="33"/>
      <c r="B16" s="316" t="s">
        <v>313</v>
      </c>
      <c r="C16" s="265" t="s">
        <v>354</v>
      </c>
      <c r="D16" s="16"/>
      <c r="E16" s="51"/>
      <c r="F16" s="51">
        <v>0</v>
      </c>
      <c r="G16" s="51">
        <v>0</v>
      </c>
      <c r="H16" s="172"/>
    </row>
    <row r="17" spans="1:8" s="55" customFormat="1" ht="21.75" customHeight="1">
      <c r="A17" s="33"/>
      <c r="B17" s="316" t="s">
        <v>259</v>
      </c>
      <c r="C17" s="265" t="s">
        <v>260</v>
      </c>
      <c r="D17" s="16"/>
      <c r="E17" s="51"/>
      <c r="F17" s="51">
        <v>0</v>
      </c>
      <c r="G17" s="51">
        <v>0</v>
      </c>
      <c r="H17" s="172"/>
    </row>
    <row r="18" spans="1:8" s="55" customFormat="1" ht="21.75" customHeight="1">
      <c r="A18" s="33"/>
      <c r="B18" s="316" t="s">
        <v>263</v>
      </c>
      <c r="C18" s="265" t="s">
        <v>264</v>
      </c>
      <c r="D18" s="16"/>
      <c r="E18" s="51"/>
      <c r="F18" s="51">
        <v>0</v>
      </c>
      <c r="G18" s="51">
        <v>0</v>
      </c>
      <c r="H18" s="172"/>
    </row>
    <row r="19" spans="1:8" s="55" customFormat="1" ht="33" customHeight="1">
      <c r="A19" s="33"/>
      <c r="B19" s="316" t="s">
        <v>355</v>
      </c>
      <c r="C19" s="265" t="s">
        <v>356</v>
      </c>
      <c r="D19" s="16"/>
      <c r="E19" s="51"/>
      <c r="F19" s="51">
        <v>0</v>
      </c>
      <c r="G19" s="51">
        <v>0</v>
      </c>
      <c r="H19" s="172"/>
    </row>
    <row r="20" spans="1:8" s="55" customFormat="1" ht="21.75" customHeight="1">
      <c r="A20" s="33"/>
      <c r="B20" s="316" t="s">
        <v>297</v>
      </c>
      <c r="C20" s="265" t="s">
        <v>298</v>
      </c>
      <c r="D20" s="16"/>
      <c r="E20" s="51"/>
      <c r="F20" s="51">
        <v>0</v>
      </c>
      <c r="G20" s="51">
        <v>0</v>
      </c>
      <c r="H20" s="172"/>
    </row>
    <row r="21" spans="1:8" s="55" customFormat="1" ht="32.25" customHeight="1">
      <c r="A21" s="33"/>
      <c r="B21" s="316" t="s">
        <v>319</v>
      </c>
      <c r="C21" s="265" t="s">
        <v>357</v>
      </c>
      <c r="D21" s="16"/>
      <c r="E21" s="51"/>
      <c r="F21" s="51">
        <v>0</v>
      </c>
      <c r="G21" s="51">
        <v>0</v>
      </c>
      <c r="H21" s="172"/>
    </row>
    <row r="22" spans="1:8" s="55" customFormat="1" ht="20.25" customHeight="1">
      <c r="A22" s="33"/>
      <c r="B22" s="316" t="s">
        <v>358</v>
      </c>
      <c r="C22" s="265" t="s">
        <v>359</v>
      </c>
      <c r="D22" s="16"/>
      <c r="E22" s="51"/>
      <c r="F22" s="51">
        <v>0</v>
      </c>
      <c r="G22" s="51">
        <v>0</v>
      </c>
      <c r="H22" s="172"/>
    </row>
    <row r="23" spans="1:8" s="55" customFormat="1" ht="29.25" customHeight="1">
      <c r="A23" s="33"/>
      <c r="B23" s="316" t="s">
        <v>266</v>
      </c>
      <c r="C23" s="265" t="s">
        <v>360</v>
      </c>
      <c r="D23" s="16"/>
      <c r="E23" s="51"/>
      <c r="F23" s="51">
        <v>0</v>
      </c>
      <c r="G23" s="51">
        <v>0</v>
      </c>
      <c r="H23" s="172"/>
    </row>
    <row r="24" spans="1:8" s="55" customFormat="1" ht="45" customHeight="1">
      <c r="A24" s="33"/>
      <c r="B24" s="316" t="s">
        <v>345</v>
      </c>
      <c r="C24" s="265" t="s">
        <v>346</v>
      </c>
      <c r="D24" s="16"/>
      <c r="E24" s="51"/>
      <c r="F24" s="51">
        <v>0</v>
      </c>
      <c r="G24" s="51">
        <v>0</v>
      </c>
      <c r="H24" s="172"/>
    </row>
    <row r="25" spans="1:8" s="55" customFormat="1" ht="30.75" customHeight="1">
      <c r="A25" s="33"/>
      <c r="B25" s="316" t="s">
        <v>268</v>
      </c>
      <c r="C25" s="377" t="s">
        <v>450</v>
      </c>
      <c r="D25" s="16"/>
      <c r="E25" s="51"/>
      <c r="F25" s="51">
        <v>0</v>
      </c>
      <c r="G25" s="51">
        <v>0</v>
      </c>
      <c r="H25" s="172"/>
    </row>
    <row r="26" spans="1:8" ht="22.5" customHeight="1">
      <c r="A26" s="110" t="s">
        <v>27</v>
      </c>
      <c r="B26" s="568" t="s">
        <v>124</v>
      </c>
      <c r="C26" s="569"/>
      <c r="D26" s="273">
        <f>SUM(D27+D29)</f>
        <v>0</v>
      </c>
      <c r="E26" s="273">
        <f>SUM(E27+E29)</f>
        <v>0</v>
      </c>
      <c r="F26" s="273">
        <f>SUM(F27+F29)</f>
        <v>0</v>
      </c>
      <c r="G26" s="273">
        <f>SUM(G27+G29)</f>
        <v>0</v>
      </c>
      <c r="H26" s="273"/>
    </row>
    <row r="27" spans="1:8" s="55" customFormat="1" ht="39.75" customHeight="1">
      <c r="A27" s="445" t="s">
        <v>4</v>
      </c>
      <c r="B27" s="570" t="s">
        <v>451</v>
      </c>
      <c r="C27" s="571"/>
      <c r="D27" s="447">
        <v>0</v>
      </c>
      <c r="E27" s="447">
        <v>0</v>
      </c>
      <c r="F27" s="447">
        <f>SUM(F28)</f>
        <v>0</v>
      </c>
      <c r="G27" s="447">
        <f>SUM(G28)</f>
        <v>0</v>
      </c>
      <c r="H27" s="448"/>
    </row>
    <row r="28" spans="1:8" s="55" customFormat="1" ht="21.75" customHeight="1">
      <c r="A28" s="33"/>
      <c r="B28" s="316" t="s">
        <v>249</v>
      </c>
      <c r="C28" s="265" t="s">
        <v>250</v>
      </c>
      <c r="D28" s="16"/>
      <c r="E28" s="51"/>
      <c r="F28" s="16">
        <v>0</v>
      </c>
      <c r="G28" s="51">
        <v>0</v>
      </c>
      <c r="H28" s="172"/>
    </row>
    <row r="29" spans="1:8" s="55" customFormat="1" ht="22.5" customHeight="1">
      <c r="A29" s="445" t="s">
        <v>9</v>
      </c>
      <c r="B29" s="577" t="s">
        <v>61</v>
      </c>
      <c r="C29" s="578"/>
      <c r="D29" s="447">
        <v>0</v>
      </c>
      <c r="E29" s="447">
        <v>0</v>
      </c>
      <c r="F29" s="447">
        <f>SUM(F30)</f>
        <v>0</v>
      </c>
      <c r="G29" s="447">
        <f>SUM(G30)</f>
        <v>0</v>
      </c>
      <c r="H29" s="448"/>
    </row>
    <row r="30" spans="1:8" s="55" customFormat="1" ht="57" customHeight="1">
      <c r="A30" s="33"/>
      <c r="B30" s="316" t="s">
        <v>361</v>
      </c>
      <c r="C30" s="265" t="s">
        <v>362</v>
      </c>
      <c r="D30" s="51"/>
      <c r="E30" s="51"/>
      <c r="F30" s="51">
        <v>0</v>
      </c>
      <c r="G30" s="51">
        <v>0</v>
      </c>
      <c r="H30" s="172"/>
    </row>
    <row r="31" spans="1:8" ht="22.5" customHeight="1">
      <c r="A31" s="110" t="s">
        <v>28</v>
      </c>
      <c r="B31" s="568" t="s">
        <v>123</v>
      </c>
      <c r="C31" s="569"/>
      <c r="D31" s="273">
        <f>D32</f>
        <v>0</v>
      </c>
      <c r="E31" s="273">
        <f>E32</f>
        <v>0</v>
      </c>
      <c r="F31" s="273">
        <f>F32</f>
        <v>0</v>
      </c>
      <c r="G31" s="273">
        <f>G32</f>
        <v>0</v>
      </c>
      <c r="H31" s="273"/>
    </row>
    <row r="32" spans="1:8" s="55" customFormat="1" ht="33.75" customHeight="1">
      <c r="A32" s="445" t="s">
        <v>4</v>
      </c>
      <c r="B32" s="570" t="s">
        <v>452</v>
      </c>
      <c r="C32" s="571"/>
      <c r="D32" s="447">
        <v>0</v>
      </c>
      <c r="E32" s="447">
        <v>0</v>
      </c>
      <c r="F32" s="447">
        <f>SUM(F33)</f>
        <v>0</v>
      </c>
      <c r="G32" s="447">
        <f>SUM(G33)</f>
        <v>0</v>
      </c>
      <c r="H32" s="448"/>
    </row>
    <row r="33" spans="1:8" s="55" customFormat="1" ht="27" customHeight="1">
      <c r="A33" s="33"/>
      <c r="B33" s="316" t="s">
        <v>249</v>
      </c>
      <c r="C33" s="265" t="s">
        <v>250</v>
      </c>
      <c r="D33" s="16"/>
      <c r="E33" s="51"/>
      <c r="F33" s="16">
        <v>0</v>
      </c>
      <c r="G33" s="51">
        <v>0</v>
      </c>
      <c r="H33" s="172"/>
    </row>
    <row r="34" spans="1:8" s="82" customFormat="1" ht="27" customHeight="1">
      <c r="A34" s="510" t="s">
        <v>12</v>
      </c>
      <c r="B34" s="510"/>
      <c r="C34" s="510"/>
      <c r="D34" s="80">
        <f>D31+D26+D11+D8</f>
        <v>0</v>
      </c>
      <c r="E34" s="80">
        <f>E31+E26+E11+E8</f>
        <v>0</v>
      </c>
      <c r="F34" s="80">
        <f>F31+F26+F11+F8</f>
        <v>0</v>
      </c>
      <c r="G34" s="80">
        <f>G31+G26+G11+G8</f>
        <v>0</v>
      </c>
      <c r="H34" s="80"/>
    </row>
    <row r="35" spans="1:8" s="208" customFormat="1" ht="35.25" customHeight="1">
      <c r="A35" s="527" t="s">
        <v>301</v>
      </c>
      <c r="B35" s="527"/>
      <c r="C35" s="527"/>
      <c r="D35" s="540">
        <f>D34+E34</f>
        <v>0</v>
      </c>
      <c r="E35" s="540"/>
      <c r="F35" s="540">
        <f>F34+G34</f>
        <v>0</v>
      </c>
      <c r="G35" s="540"/>
      <c r="H35" s="207"/>
    </row>
    <row r="36" ht="117" customHeight="1"/>
    <row r="37" ht="2.25" customHeight="1"/>
    <row r="38" spans="1:8" ht="30" customHeight="1">
      <c r="A38" s="559" t="s">
        <v>104</v>
      </c>
      <c r="B38" s="560"/>
      <c r="C38" s="560"/>
      <c r="D38" s="560"/>
      <c r="E38" s="560"/>
      <c r="F38" s="560"/>
      <c r="G38" s="560"/>
      <c r="H38" s="560"/>
    </row>
    <row r="39" spans="1:7" ht="17.25" customHeight="1">
      <c r="A39" s="38"/>
      <c r="B39" s="38"/>
      <c r="C39" s="31"/>
      <c r="D39" s="333"/>
      <c r="E39" s="64"/>
      <c r="F39" s="64"/>
      <c r="G39" s="164"/>
    </row>
    <row r="40" spans="1:8" ht="87" customHeight="1">
      <c r="A40" s="272" t="s">
        <v>0</v>
      </c>
      <c r="B40" s="264" t="s">
        <v>13</v>
      </c>
      <c r="C40" s="271" t="s">
        <v>38</v>
      </c>
      <c r="D40" s="613" t="s">
        <v>363</v>
      </c>
      <c r="E40" s="613"/>
      <c r="F40" s="613" t="s">
        <v>309</v>
      </c>
      <c r="G40" s="613"/>
      <c r="H40" s="268" t="s">
        <v>275</v>
      </c>
    </row>
    <row r="41" spans="1:8" s="87" customFormat="1" ht="30.75" customHeight="1">
      <c r="A41" s="100" t="s">
        <v>3</v>
      </c>
      <c r="B41" s="568" t="s">
        <v>177</v>
      </c>
      <c r="C41" s="569"/>
      <c r="D41" s="537">
        <f>SUM(D42:E44)</f>
        <v>0</v>
      </c>
      <c r="E41" s="537"/>
      <c r="F41" s="537">
        <f>SUM(F42:G44)</f>
        <v>0</v>
      </c>
      <c r="G41" s="537"/>
      <c r="H41" s="200"/>
    </row>
    <row r="42" spans="1:8" ht="62.25" customHeight="1">
      <c r="A42" s="25"/>
      <c r="B42" s="106" t="s">
        <v>121</v>
      </c>
      <c r="C42" s="148" t="s">
        <v>530</v>
      </c>
      <c r="D42" s="610">
        <v>0</v>
      </c>
      <c r="E42" s="610"/>
      <c r="F42" s="610">
        <v>0</v>
      </c>
      <c r="G42" s="610"/>
      <c r="H42" s="170"/>
    </row>
    <row r="43" spans="1:8" ht="108.75" customHeight="1">
      <c r="A43" s="332"/>
      <c r="B43" s="106" t="s">
        <v>15</v>
      </c>
      <c r="C43" s="148" t="s">
        <v>453</v>
      </c>
      <c r="D43" s="611">
        <v>0</v>
      </c>
      <c r="E43" s="612"/>
      <c r="F43" s="611">
        <v>0</v>
      </c>
      <c r="G43" s="612"/>
      <c r="H43" s="170"/>
    </row>
    <row r="44" spans="1:8" ht="63" customHeight="1">
      <c r="A44" s="332"/>
      <c r="B44" s="106" t="s">
        <v>120</v>
      </c>
      <c r="C44" s="148" t="s">
        <v>119</v>
      </c>
      <c r="D44" s="611">
        <v>0</v>
      </c>
      <c r="E44" s="612"/>
      <c r="F44" s="611">
        <v>0</v>
      </c>
      <c r="G44" s="612"/>
      <c r="H44" s="170"/>
    </row>
    <row r="45" spans="1:8" s="73" customFormat="1" ht="27.75" customHeight="1">
      <c r="A45" s="534" t="s">
        <v>12</v>
      </c>
      <c r="B45" s="553"/>
      <c r="C45" s="553"/>
      <c r="D45" s="515">
        <f>SUM(D41)</f>
        <v>0</v>
      </c>
      <c r="E45" s="515"/>
      <c r="F45" s="515">
        <f>SUM(F41)</f>
        <v>0</v>
      </c>
      <c r="G45" s="515"/>
      <c r="H45" s="203"/>
    </row>
    <row r="46" spans="1:8" s="73" customFormat="1" ht="27.75" customHeight="1">
      <c r="A46" s="417"/>
      <c r="B46" s="417"/>
      <c r="C46" s="417"/>
      <c r="D46" s="418"/>
      <c r="E46" s="418"/>
      <c r="F46" s="418"/>
      <c r="G46" s="418"/>
      <c r="H46" s="419"/>
    </row>
    <row r="47" spans="1:8" s="6" customFormat="1" ht="36.75" customHeight="1">
      <c r="A47" s="512" t="s">
        <v>569</v>
      </c>
      <c r="B47" s="512"/>
      <c r="C47" s="512"/>
      <c r="D47" s="512"/>
      <c r="E47" s="512"/>
      <c r="F47" s="512"/>
      <c r="G47" s="512"/>
      <c r="H47" s="512"/>
    </row>
    <row r="48" spans="1:7" s="6" customFormat="1" ht="12.75" customHeight="1">
      <c r="A48" s="176"/>
      <c r="B48" s="177"/>
      <c r="C48" s="178"/>
      <c r="D48" s="179"/>
      <c r="E48" s="179"/>
      <c r="F48" s="179"/>
      <c r="G48" s="334"/>
    </row>
    <row r="49" spans="1:5" s="6" customFormat="1" ht="13.5" customHeight="1">
      <c r="A49" s="513" t="s">
        <v>565</v>
      </c>
      <c r="B49" s="513"/>
      <c r="C49" s="513"/>
      <c r="D49" s="179"/>
      <c r="E49" s="179"/>
    </row>
    <row r="50" spans="1:7" s="6" customFormat="1" ht="12.75" customHeight="1">
      <c r="A50" s="176"/>
      <c r="B50" s="181" t="s">
        <v>279</v>
      </c>
      <c r="C50" s="181"/>
      <c r="D50" s="335"/>
      <c r="E50" s="336"/>
      <c r="F50" s="336"/>
      <c r="G50" s="334"/>
    </row>
  </sheetData>
  <sheetProtection/>
  <mergeCells count="40">
    <mergeCell ref="B12:C12"/>
    <mergeCell ref="B27:C27"/>
    <mergeCell ref="B29:C29"/>
    <mergeCell ref="B32:C32"/>
    <mergeCell ref="F44:G44"/>
    <mergeCell ref="D40:E40"/>
    <mergeCell ref="F40:G40"/>
    <mergeCell ref="D41:E41"/>
    <mergeCell ref="D42:E42"/>
    <mergeCell ref="F41:G41"/>
    <mergeCell ref="A45:C45"/>
    <mergeCell ref="D45:E45"/>
    <mergeCell ref="A34:C34"/>
    <mergeCell ref="A35:C35"/>
    <mergeCell ref="D35:E35"/>
    <mergeCell ref="F35:G35"/>
    <mergeCell ref="F45:G45"/>
    <mergeCell ref="D43:E43"/>
    <mergeCell ref="D44:E44"/>
    <mergeCell ref="F43:G43"/>
    <mergeCell ref="A47:H47"/>
    <mergeCell ref="A49:C49"/>
    <mergeCell ref="A38:H38"/>
    <mergeCell ref="A5:H5"/>
    <mergeCell ref="A6:A7"/>
    <mergeCell ref="B6:B7"/>
    <mergeCell ref="C6:C7"/>
    <mergeCell ref="D6:E6"/>
    <mergeCell ref="F6:G6"/>
    <mergeCell ref="F42:G42"/>
    <mergeCell ref="B26:C26"/>
    <mergeCell ref="B31:C31"/>
    <mergeCell ref="B41:C41"/>
    <mergeCell ref="A1:H1"/>
    <mergeCell ref="A2:H2"/>
    <mergeCell ref="A3:H3"/>
    <mergeCell ref="B8:C8"/>
    <mergeCell ref="B11:C11"/>
    <mergeCell ref="H6:H7"/>
    <mergeCell ref="B9:C9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I46"/>
  <sheetViews>
    <sheetView zoomScalePageLayoutView="0" workbookViewId="0" topLeftCell="A31">
      <selection activeCell="A45" sqref="A45:C45"/>
    </sheetView>
  </sheetViews>
  <sheetFormatPr defaultColWidth="9.00390625" defaultRowHeight="15"/>
  <cols>
    <col min="1" max="1" width="6.28125" style="11" customWidth="1"/>
    <col min="2" max="2" width="9.421875" style="11" customWidth="1"/>
    <col min="3" max="3" width="37.7109375" style="11" customWidth="1"/>
    <col min="4" max="7" width="12.7109375" style="50" customWidth="1"/>
    <col min="8" max="8" width="12.7109375" style="1" customWidth="1"/>
    <col min="9" max="16384" width="9.00390625" style="1" customWidth="1"/>
  </cols>
  <sheetData>
    <row r="1" spans="1:8" ht="21.75" customHeight="1">
      <c r="A1" s="496" t="s">
        <v>539</v>
      </c>
      <c r="B1" s="496"/>
      <c r="C1" s="496"/>
      <c r="D1" s="496"/>
      <c r="E1" s="496"/>
      <c r="F1" s="496"/>
      <c r="G1" s="496"/>
      <c r="H1" s="496"/>
    </row>
    <row r="2" spans="1:8" s="3" customFormat="1" ht="21.75" customHeight="1">
      <c r="A2" s="496" t="s">
        <v>444</v>
      </c>
      <c r="B2" s="496"/>
      <c r="C2" s="496"/>
      <c r="D2" s="496"/>
      <c r="E2" s="496"/>
      <c r="F2" s="496"/>
      <c r="G2" s="496"/>
      <c r="H2" s="496"/>
    </row>
    <row r="3" spans="1:8" s="421" customFormat="1" ht="21.75" customHeight="1">
      <c r="A3" s="497" t="s">
        <v>442</v>
      </c>
      <c r="B3" s="497"/>
      <c r="C3" s="497"/>
      <c r="D3" s="497"/>
      <c r="E3" s="497"/>
      <c r="F3" s="497"/>
      <c r="G3" s="497"/>
      <c r="H3" s="497"/>
    </row>
    <row r="4" ht="13.5" customHeight="1"/>
    <row r="5" spans="1:8" ht="24.75" customHeight="1">
      <c r="A5" s="522" t="s">
        <v>305</v>
      </c>
      <c r="B5" s="522"/>
      <c r="C5" s="522"/>
      <c r="D5" s="522"/>
      <c r="E5" s="522"/>
      <c r="F5" s="522"/>
      <c r="G5" s="522"/>
      <c r="H5" s="522"/>
    </row>
    <row r="6" ht="15">
      <c r="C6" s="12"/>
    </row>
    <row r="7" spans="1:8" ht="63.75" customHeight="1">
      <c r="A7" s="543" t="s">
        <v>0</v>
      </c>
      <c r="B7" s="544" t="s">
        <v>230</v>
      </c>
      <c r="C7" s="505" t="s">
        <v>1</v>
      </c>
      <c r="D7" s="523" t="s">
        <v>540</v>
      </c>
      <c r="E7" s="525"/>
      <c r="F7" s="523" t="s">
        <v>544</v>
      </c>
      <c r="G7" s="525"/>
      <c r="H7" s="499" t="s">
        <v>275</v>
      </c>
    </row>
    <row r="8" spans="1:8" ht="36" customHeight="1">
      <c r="A8" s="543"/>
      <c r="B8" s="545"/>
      <c r="C8" s="505"/>
      <c r="D8" s="88" t="s">
        <v>89</v>
      </c>
      <c r="E8" s="88" t="s">
        <v>90</v>
      </c>
      <c r="F8" s="88" t="s">
        <v>89</v>
      </c>
      <c r="G8" s="88" t="s">
        <v>90</v>
      </c>
      <c r="H8" s="499"/>
    </row>
    <row r="9" spans="1:8" ht="32.25" customHeight="1">
      <c r="A9" s="110" t="s">
        <v>3</v>
      </c>
      <c r="B9" s="568" t="s">
        <v>110</v>
      </c>
      <c r="C9" s="569"/>
      <c r="D9" s="273">
        <f>D10</f>
        <v>0</v>
      </c>
      <c r="E9" s="444">
        <f>E10</f>
        <v>0</v>
      </c>
      <c r="F9" s="444">
        <f>F10</f>
        <v>0</v>
      </c>
      <c r="G9" s="444">
        <f>G10</f>
        <v>0</v>
      </c>
      <c r="H9" s="273"/>
    </row>
    <row r="10" spans="1:8" s="55" customFormat="1" ht="24" customHeight="1">
      <c r="A10" s="445" t="s">
        <v>4</v>
      </c>
      <c r="B10" s="541" t="s">
        <v>542</v>
      </c>
      <c r="C10" s="542"/>
      <c r="D10" s="447">
        <f>D11+D12+D13</f>
        <v>0</v>
      </c>
      <c r="E10" s="447">
        <f>E11+E12+E13</f>
        <v>0</v>
      </c>
      <c r="F10" s="447">
        <f>SUM(F11:F13)</f>
        <v>0</v>
      </c>
      <c r="G10" s="447">
        <f>SUM(G11:G13)</f>
        <v>0</v>
      </c>
      <c r="H10" s="448"/>
    </row>
    <row r="11" spans="1:9" s="55" customFormat="1" ht="24" customHeight="1">
      <c r="A11" s="33"/>
      <c r="B11" s="48">
        <v>4010</v>
      </c>
      <c r="C11" s="67" t="s">
        <v>232</v>
      </c>
      <c r="D11" s="51"/>
      <c r="E11" s="51"/>
      <c r="F11" s="51"/>
      <c r="G11" s="51"/>
      <c r="H11" s="172"/>
      <c r="I11" s="324"/>
    </row>
    <row r="12" spans="1:8" s="55" customFormat="1" ht="24" customHeight="1">
      <c r="A12" s="33"/>
      <c r="B12" s="48">
        <v>4040</v>
      </c>
      <c r="C12" s="67" t="s">
        <v>233</v>
      </c>
      <c r="D12" s="51"/>
      <c r="E12" s="51"/>
      <c r="F12" s="51"/>
      <c r="G12" s="51"/>
      <c r="H12" s="172"/>
    </row>
    <row r="13" spans="1:8" s="55" customFormat="1" ht="24" customHeight="1">
      <c r="A13" s="33"/>
      <c r="B13" s="48">
        <v>4170</v>
      </c>
      <c r="C13" s="15" t="s">
        <v>234</v>
      </c>
      <c r="D13" s="51"/>
      <c r="E13" s="51"/>
      <c r="F13" s="51"/>
      <c r="G13" s="51"/>
      <c r="H13" s="172"/>
    </row>
    <row r="14" spans="1:8" s="68" customFormat="1" ht="24" customHeight="1">
      <c r="A14" s="33"/>
      <c r="B14" s="182" t="s">
        <v>289</v>
      </c>
      <c r="C14" s="323" t="s">
        <v>290</v>
      </c>
      <c r="D14" s="51"/>
      <c r="E14" s="51"/>
      <c r="F14" s="51"/>
      <c r="G14" s="51"/>
      <c r="H14" s="183"/>
    </row>
    <row r="15" spans="1:8" s="68" customFormat="1" ht="24" customHeight="1">
      <c r="A15" s="33"/>
      <c r="B15" s="182" t="s">
        <v>291</v>
      </c>
      <c r="C15" s="323" t="s">
        <v>236</v>
      </c>
      <c r="D15" s="51"/>
      <c r="E15" s="51"/>
      <c r="F15" s="51"/>
      <c r="G15" s="51"/>
      <c r="H15" s="184"/>
    </row>
    <row r="16" spans="1:8" ht="28.5" customHeight="1">
      <c r="A16" s="110" t="s">
        <v>20</v>
      </c>
      <c r="B16" s="568" t="s">
        <v>109</v>
      </c>
      <c r="C16" s="569"/>
      <c r="D16" s="273">
        <f>D17+D23</f>
        <v>0</v>
      </c>
      <c r="E16" s="444">
        <f>E17+E23</f>
        <v>0</v>
      </c>
      <c r="F16" s="444">
        <f>F17+F23</f>
        <v>0</v>
      </c>
      <c r="G16" s="444">
        <f>G17+G23</f>
        <v>0</v>
      </c>
      <c r="H16" s="273"/>
    </row>
    <row r="17" spans="1:8" s="55" customFormat="1" ht="24" customHeight="1">
      <c r="A17" s="445" t="s">
        <v>4</v>
      </c>
      <c r="B17" s="541" t="s">
        <v>542</v>
      </c>
      <c r="C17" s="542"/>
      <c r="D17" s="447">
        <f>D18+D19+D20</f>
        <v>0</v>
      </c>
      <c r="E17" s="447">
        <f>SUM(E18:E20)</f>
        <v>0</v>
      </c>
      <c r="F17" s="447">
        <f>SUM(F18:F20)</f>
        <v>0</v>
      </c>
      <c r="G17" s="447">
        <f>SUM(G18:G20)</f>
        <v>0</v>
      </c>
      <c r="H17" s="448"/>
    </row>
    <row r="18" spans="1:8" s="55" customFormat="1" ht="24" customHeight="1">
      <c r="A18" s="33"/>
      <c r="B18" s="48">
        <v>4010</v>
      </c>
      <c r="C18" s="67" t="s">
        <v>232</v>
      </c>
      <c r="D18" s="109"/>
      <c r="E18" s="109"/>
      <c r="F18" s="109"/>
      <c r="G18" s="109"/>
      <c r="H18" s="172"/>
    </row>
    <row r="19" spans="1:8" s="55" customFormat="1" ht="24" customHeight="1">
      <c r="A19" s="33"/>
      <c r="B19" s="48">
        <v>4040</v>
      </c>
      <c r="C19" s="67" t="s">
        <v>233</v>
      </c>
      <c r="D19" s="109"/>
      <c r="E19" s="109"/>
      <c r="F19" s="109"/>
      <c r="G19" s="109"/>
      <c r="H19" s="172"/>
    </row>
    <row r="20" spans="1:8" s="55" customFormat="1" ht="24" customHeight="1">
      <c r="A20" s="33"/>
      <c r="B20" s="48">
        <v>4170</v>
      </c>
      <c r="C20" s="15" t="s">
        <v>234</v>
      </c>
      <c r="D20" s="109"/>
      <c r="E20" s="109"/>
      <c r="F20" s="109"/>
      <c r="G20" s="109"/>
      <c r="H20" s="172"/>
    </row>
    <row r="21" spans="1:8" s="68" customFormat="1" ht="24" customHeight="1">
      <c r="A21" s="33"/>
      <c r="B21" s="182" t="s">
        <v>289</v>
      </c>
      <c r="C21" s="323" t="s">
        <v>290</v>
      </c>
      <c r="D21" s="109"/>
      <c r="E21" s="109"/>
      <c r="F21" s="109"/>
      <c r="G21" s="109"/>
      <c r="H21" s="183"/>
    </row>
    <row r="22" spans="1:8" s="68" customFormat="1" ht="24" customHeight="1">
      <c r="A22" s="33"/>
      <c r="B22" s="182" t="s">
        <v>291</v>
      </c>
      <c r="C22" s="323" t="s">
        <v>236</v>
      </c>
      <c r="D22" s="109"/>
      <c r="E22" s="109"/>
      <c r="F22" s="109"/>
      <c r="G22" s="109"/>
      <c r="H22" s="184"/>
    </row>
    <row r="23" spans="1:8" s="55" customFormat="1" ht="33" customHeight="1">
      <c r="A23" s="445" t="s">
        <v>9</v>
      </c>
      <c r="B23" s="570" t="s">
        <v>48</v>
      </c>
      <c r="C23" s="571"/>
      <c r="D23" s="447">
        <v>0</v>
      </c>
      <c r="E23" s="447">
        <v>0</v>
      </c>
      <c r="F23" s="447">
        <v>0</v>
      </c>
      <c r="G23" s="447">
        <v>0</v>
      </c>
      <c r="H23" s="448"/>
    </row>
    <row r="24" spans="1:8" ht="32.25" customHeight="1">
      <c r="A24" s="110" t="s">
        <v>27</v>
      </c>
      <c r="B24" s="568" t="s">
        <v>103</v>
      </c>
      <c r="C24" s="569"/>
      <c r="D24" s="273">
        <f>D25+D31+D32</f>
        <v>0</v>
      </c>
      <c r="E24" s="444">
        <f>E25+E31+E32</f>
        <v>0</v>
      </c>
      <c r="F24" s="444">
        <f>F25+F31+F32</f>
        <v>0</v>
      </c>
      <c r="G24" s="444">
        <f>G25+G31+G32</f>
        <v>0</v>
      </c>
      <c r="H24" s="273"/>
    </row>
    <row r="25" spans="1:8" s="55" customFormat="1" ht="24" customHeight="1">
      <c r="A25" s="445" t="s">
        <v>4</v>
      </c>
      <c r="B25" s="541" t="s">
        <v>542</v>
      </c>
      <c r="C25" s="542"/>
      <c r="D25" s="447">
        <f>D26+D27+D28</f>
        <v>0</v>
      </c>
      <c r="E25" s="447">
        <f>E26+E27+E28</f>
        <v>0</v>
      </c>
      <c r="F25" s="447">
        <f>SUM(F26:F28)</f>
        <v>0</v>
      </c>
      <c r="G25" s="447">
        <f>SUM(G26:G28)</f>
        <v>0</v>
      </c>
      <c r="H25" s="448"/>
    </row>
    <row r="26" spans="1:8" s="55" customFormat="1" ht="24" customHeight="1">
      <c r="A26" s="33"/>
      <c r="B26" s="48">
        <v>4010</v>
      </c>
      <c r="C26" s="67" t="s">
        <v>232</v>
      </c>
      <c r="D26" s="109"/>
      <c r="E26" s="109"/>
      <c r="F26" s="109"/>
      <c r="G26" s="109"/>
      <c r="H26" s="172"/>
    </row>
    <row r="27" spans="1:8" s="55" customFormat="1" ht="24" customHeight="1">
      <c r="A27" s="33"/>
      <c r="B27" s="48">
        <v>4040</v>
      </c>
      <c r="C27" s="67" t="s">
        <v>233</v>
      </c>
      <c r="D27" s="109"/>
      <c r="E27" s="109"/>
      <c r="F27" s="109"/>
      <c r="G27" s="109"/>
      <c r="H27" s="172"/>
    </row>
    <row r="28" spans="1:8" s="55" customFormat="1" ht="24" customHeight="1">
      <c r="A28" s="33"/>
      <c r="B28" s="48">
        <v>4170</v>
      </c>
      <c r="C28" s="15" t="s">
        <v>234</v>
      </c>
      <c r="D28" s="109"/>
      <c r="E28" s="109"/>
      <c r="F28" s="109"/>
      <c r="G28" s="109"/>
      <c r="H28" s="172"/>
    </row>
    <row r="29" spans="1:8" s="68" customFormat="1" ht="24" customHeight="1">
      <c r="A29" s="33"/>
      <c r="B29" s="182" t="s">
        <v>289</v>
      </c>
      <c r="C29" s="323" t="s">
        <v>290</v>
      </c>
      <c r="D29" s="109"/>
      <c r="E29" s="109"/>
      <c r="F29" s="109"/>
      <c r="G29" s="109"/>
      <c r="H29" s="183"/>
    </row>
    <row r="30" spans="1:8" s="68" customFormat="1" ht="24" customHeight="1">
      <c r="A30" s="33"/>
      <c r="B30" s="182" t="s">
        <v>291</v>
      </c>
      <c r="C30" s="323" t="s">
        <v>236</v>
      </c>
      <c r="D30" s="109"/>
      <c r="E30" s="109"/>
      <c r="F30" s="109"/>
      <c r="G30" s="109"/>
      <c r="H30" s="184"/>
    </row>
    <row r="31" spans="1:8" s="55" customFormat="1" ht="26.25" customHeight="1">
      <c r="A31" s="445" t="s">
        <v>11</v>
      </c>
      <c r="B31" s="570" t="s">
        <v>48</v>
      </c>
      <c r="C31" s="571"/>
      <c r="D31" s="447">
        <v>0</v>
      </c>
      <c r="E31" s="447">
        <v>0</v>
      </c>
      <c r="F31" s="447">
        <v>0</v>
      </c>
      <c r="G31" s="447">
        <v>0</v>
      </c>
      <c r="H31" s="448"/>
    </row>
    <row r="32" spans="1:8" s="55" customFormat="1" ht="38.25" customHeight="1">
      <c r="A32" s="445" t="s">
        <v>29</v>
      </c>
      <c r="B32" s="570" t="s">
        <v>49</v>
      </c>
      <c r="C32" s="571"/>
      <c r="D32" s="447">
        <v>0</v>
      </c>
      <c r="E32" s="447">
        <v>0</v>
      </c>
      <c r="F32" s="447">
        <f>SUM(F33:F39)</f>
        <v>0</v>
      </c>
      <c r="G32" s="447">
        <f>SUM(G33:G39)</f>
        <v>0</v>
      </c>
      <c r="H32" s="448"/>
    </row>
    <row r="33" spans="1:8" s="55" customFormat="1" ht="36" customHeight="1">
      <c r="A33" s="33"/>
      <c r="B33" s="316" t="s">
        <v>317</v>
      </c>
      <c r="C33" s="265" t="s">
        <v>318</v>
      </c>
      <c r="D33" s="51"/>
      <c r="E33" s="51"/>
      <c r="F33" s="51"/>
      <c r="G33" s="51"/>
      <c r="H33" s="172"/>
    </row>
    <row r="34" spans="1:8" s="55" customFormat="1" ht="24" customHeight="1">
      <c r="A34" s="33"/>
      <c r="B34" s="316" t="s">
        <v>249</v>
      </c>
      <c r="C34" s="265" t="s">
        <v>250</v>
      </c>
      <c r="D34" s="51"/>
      <c r="E34" s="51"/>
      <c r="F34" s="51"/>
      <c r="G34" s="51"/>
      <c r="H34" s="172"/>
    </row>
    <row r="35" spans="1:8" s="55" customFormat="1" ht="24" customHeight="1">
      <c r="A35" s="33"/>
      <c r="B35" s="316" t="s">
        <v>257</v>
      </c>
      <c r="C35" s="265" t="s">
        <v>258</v>
      </c>
      <c r="D35" s="51"/>
      <c r="E35" s="51"/>
      <c r="F35" s="51"/>
      <c r="G35" s="51"/>
      <c r="H35" s="172"/>
    </row>
    <row r="36" spans="1:8" s="55" customFormat="1" ht="24" customHeight="1">
      <c r="A36" s="33"/>
      <c r="B36" s="316" t="s">
        <v>295</v>
      </c>
      <c r="C36" s="265" t="s">
        <v>296</v>
      </c>
      <c r="D36" s="51"/>
      <c r="E36" s="51"/>
      <c r="F36" s="51"/>
      <c r="G36" s="51"/>
      <c r="H36" s="172"/>
    </row>
    <row r="37" spans="1:8" s="55" customFormat="1" ht="24" customHeight="1">
      <c r="A37" s="33"/>
      <c r="B37" s="316" t="s">
        <v>259</v>
      </c>
      <c r="C37" s="265" t="s">
        <v>260</v>
      </c>
      <c r="D37" s="51"/>
      <c r="E37" s="51"/>
      <c r="F37" s="51"/>
      <c r="G37" s="51"/>
      <c r="H37" s="172"/>
    </row>
    <row r="38" spans="1:8" s="325" customFormat="1" ht="30.75" customHeight="1">
      <c r="A38" s="14"/>
      <c r="B38" s="316" t="s">
        <v>261</v>
      </c>
      <c r="C38" s="378" t="s">
        <v>262</v>
      </c>
      <c r="D38" s="51"/>
      <c r="E38" s="51"/>
      <c r="F38" s="51"/>
      <c r="G38" s="51"/>
      <c r="H38" s="172"/>
    </row>
    <row r="39" spans="1:8" s="55" customFormat="1" ht="30.75" customHeight="1">
      <c r="A39" s="33"/>
      <c r="B39" s="316" t="s">
        <v>304</v>
      </c>
      <c r="C39" s="236" t="s">
        <v>271</v>
      </c>
      <c r="D39" s="51"/>
      <c r="E39" s="51"/>
      <c r="F39" s="51"/>
      <c r="G39" s="51"/>
      <c r="H39" s="172"/>
    </row>
    <row r="40" spans="1:8" s="82" customFormat="1" ht="27" customHeight="1">
      <c r="A40" s="510" t="s">
        <v>12</v>
      </c>
      <c r="B40" s="510"/>
      <c r="C40" s="510"/>
      <c r="D40" s="80">
        <f>D9+D16+D24</f>
        <v>0</v>
      </c>
      <c r="E40" s="80">
        <f>E9+E16+E24</f>
        <v>0</v>
      </c>
      <c r="F40" s="80">
        <f>F9+F16+F24</f>
        <v>0</v>
      </c>
      <c r="G40" s="80">
        <f>G9+G16+G24</f>
        <v>0</v>
      </c>
      <c r="H40" s="80"/>
    </row>
    <row r="41" spans="1:8" s="208" customFormat="1" ht="35.25" customHeight="1">
      <c r="A41" s="527" t="s">
        <v>301</v>
      </c>
      <c r="B41" s="527"/>
      <c r="C41" s="527"/>
      <c r="D41" s="540">
        <f>D40+E40</f>
        <v>0</v>
      </c>
      <c r="E41" s="540"/>
      <c r="F41" s="540">
        <f>F40+G40</f>
        <v>0</v>
      </c>
      <c r="G41" s="540"/>
      <c r="H41" s="207"/>
    </row>
    <row r="42" ht="30.75" customHeight="1"/>
    <row r="43" spans="1:8" s="6" customFormat="1" ht="36.75" customHeight="1">
      <c r="A43" s="512" t="s">
        <v>573</v>
      </c>
      <c r="B43" s="512"/>
      <c r="C43" s="512"/>
      <c r="D43" s="512"/>
      <c r="E43" s="512"/>
      <c r="F43" s="512"/>
      <c r="G43" s="512"/>
      <c r="H43" s="512"/>
    </row>
    <row r="44" spans="1:6" s="6" customFormat="1" ht="12.75" customHeight="1">
      <c r="A44" s="176"/>
      <c r="B44" s="177"/>
      <c r="C44" s="178"/>
      <c r="D44" s="179"/>
      <c r="E44" s="179"/>
      <c r="F44" s="179"/>
    </row>
    <row r="45" spans="1:5" s="6" customFormat="1" ht="13.5" customHeight="1">
      <c r="A45" s="513" t="s">
        <v>547</v>
      </c>
      <c r="B45" s="513"/>
      <c r="C45" s="513"/>
      <c r="D45" s="179"/>
      <c r="E45" s="179"/>
    </row>
    <row r="46" spans="1:6" s="6" customFormat="1" ht="12.75" customHeight="1">
      <c r="A46" s="176"/>
      <c r="B46" s="181" t="s">
        <v>279</v>
      </c>
      <c r="C46" s="181"/>
      <c r="D46" s="181"/>
      <c r="E46" s="180"/>
      <c r="F46" s="180"/>
    </row>
  </sheetData>
  <sheetProtection/>
  <mergeCells count="25">
    <mergeCell ref="B32:C32"/>
    <mergeCell ref="A43:H43"/>
    <mergeCell ref="A45:C45"/>
    <mergeCell ref="D7:E7"/>
    <mergeCell ref="F7:G7"/>
    <mergeCell ref="H7:H8"/>
    <mergeCell ref="A40:C40"/>
    <mergeCell ref="A41:C41"/>
    <mergeCell ref="C7:C8"/>
    <mergeCell ref="B25:C25"/>
    <mergeCell ref="B24:C24"/>
    <mergeCell ref="A5:H5"/>
    <mergeCell ref="A7:A8"/>
    <mergeCell ref="B7:B8"/>
    <mergeCell ref="B31:C31"/>
    <mergeCell ref="D41:E41"/>
    <mergeCell ref="F41:G41"/>
    <mergeCell ref="B10:C10"/>
    <mergeCell ref="B17:C17"/>
    <mergeCell ref="B23:C23"/>
    <mergeCell ref="A1:H1"/>
    <mergeCell ref="A2:H2"/>
    <mergeCell ref="A3:H3"/>
    <mergeCell ref="B9:C9"/>
    <mergeCell ref="B16:C16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55"/>
  <sheetViews>
    <sheetView zoomScalePageLayoutView="0" workbookViewId="0" topLeftCell="A40">
      <selection activeCell="A54" sqref="A54:C54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s="421" customFormat="1" ht="21.75" customHeight="1">
      <c r="A1" s="496" t="s">
        <v>539</v>
      </c>
      <c r="B1" s="496"/>
      <c r="C1" s="496"/>
      <c r="D1" s="496"/>
      <c r="E1" s="496"/>
      <c r="F1" s="496"/>
    </row>
    <row r="2" spans="1:7" s="421" customFormat="1" ht="21.75" customHeight="1">
      <c r="A2" s="496" t="s">
        <v>441</v>
      </c>
      <c r="B2" s="496"/>
      <c r="C2" s="496"/>
      <c r="D2" s="496"/>
      <c r="E2" s="496"/>
      <c r="F2" s="496"/>
      <c r="G2" s="420"/>
    </row>
    <row r="3" spans="1:7" s="421" customFormat="1" ht="21.75" customHeight="1">
      <c r="A3" s="497" t="s">
        <v>442</v>
      </c>
      <c r="B3" s="497"/>
      <c r="C3" s="497"/>
      <c r="D3" s="497"/>
      <c r="E3" s="497"/>
      <c r="F3" s="497"/>
      <c r="G3" s="422"/>
    </row>
    <row r="4" spans="1:7" ht="19.5" customHeight="1">
      <c r="A4" s="42"/>
      <c r="B4" s="42"/>
      <c r="C4" s="42"/>
      <c r="D4" s="42"/>
      <c r="E4" s="42"/>
      <c r="F4" s="42"/>
      <c r="G4" s="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73.5" customHeight="1">
      <c r="A7" s="272" t="s">
        <v>0</v>
      </c>
      <c r="B7" s="269" t="s">
        <v>230</v>
      </c>
      <c r="C7" s="271" t="s">
        <v>1</v>
      </c>
      <c r="D7" s="159" t="s">
        <v>540</v>
      </c>
      <c r="E7" s="446" t="s">
        <v>544</v>
      </c>
      <c r="F7" s="275" t="s">
        <v>275</v>
      </c>
      <c r="G7" s="7"/>
    </row>
    <row r="8" spans="1:6" ht="22.5" customHeight="1">
      <c r="A8" s="110" t="s">
        <v>3</v>
      </c>
      <c r="B8" s="526" t="s">
        <v>341</v>
      </c>
      <c r="C8" s="526"/>
      <c r="D8" s="273">
        <f>D9+D15+D16+D29+D30+D31+D32+D33</f>
        <v>0</v>
      </c>
      <c r="E8" s="444">
        <f>E9+E15+E16+E29+E30+E31+E32+E33</f>
        <v>0</v>
      </c>
      <c r="F8" s="273"/>
    </row>
    <row r="9" spans="1:7" s="68" customFormat="1" ht="24.75" customHeight="1">
      <c r="A9" s="445" t="s">
        <v>4</v>
      </c>
      <c r="B9" s="577" t="s">
        <v>542</v>
      </c>
      <c r="C9" s="578"/>
      <c r="D9" s="28">
        <f>D10+D11+D12</f>
        <v>0</v>
      </c>
      <c r="E9" s="28">
        <f>E10+E11+E12</f>
        <v>0</v>
      </c>
      <c r="F9" s="459"/>
      <c r="G9" s="5"/>
    </row>
    <row r="10" spans="1:11" s="68" customFormat="1" ht="24.75" customHeight="1">
      <c r="A10" s="33"/>
      <c r="B10" s="48">
        <v>4010</v>
      </c>
      <c r="C10" s="109" t="s">
        <v>232</v>
      </c>
      <c r="D10" s="16">
        <v>0</v>
      </c>
      <c r="E10" s="16">
        <v>0</v>
      </c>
      <c r="F10" s="175"/>
      <c r="G10" s="4"/>
      <c r="K10" s="92"/>
    </row>
    <row r="11" spans="1:11" s="68" customFormat="1" ht="24.75" customHeight="1">
      <c r="A11" s="33"/>
      <c r="B11" s="48">
        <v>4040</v>
      </c>
      <c r="C11" s="109" t="s">
        <v>233</v>
      </c>
      <c r="D11" s="16">
        <v>0</v>
      </c>
      <c r="E11" s="16">
        <v>0</v>
      </c>
      <c r="F11" s="175"/>
      <c r="G11" s="4"/>
      <c r="K11" s="92"/>
    </row>
    <row r="12" spans="1:11" s="68" customFormat="1" ht="24.75" customHeight="1">
      <c r="A12" s="33"/>
      <c r="B12" s="48">
        <v>4170</v>
      </c>
      <c r="C12" s="107" t="s">
        <v>234</v>
      </c>
      <c r="D12" s="16">
        <v>0</v>
      </c>
      <c r="E12" s="16">
        <v>0</v>
      </c>
      <c r="F12" s="175"/>
      <c r="G12" s="4"/>
      <c r="K12" s="92"/>
    </row>
    <row r="13" spans="1:11" s="68" customFormat="1" ht="24.75" customHeight="1">
      <c r="A13" s="33"/>
      <c r="B13" s="48">
        <v>4110</v>
      </c>
      <c r="C13" s="29" t="s">
        <v>290</v>
      </c>
      <c r="D13" s="16"/>
      <c r="E13" s="16">
        <v>0</v>
      </c>
      <c r="F13" s="175"/>
      <c r="G13" s="4"/>
      <c r="K13" s="92"/>
    </row>
    <row r="14" spans="1:11" s="68" customFormat="1" ht="24.75" customHeight="1">
      <c r="A14" s="33"/>
      <c r="B14" s="48">
        <v>4120</v>
      </c>
      <c r="C14" s="29" t="s">
        <v>236</v>
      </c>
      <c r="D14" s="16"/>
      <c r="E14" s="16">
        <v>0</v>
      </c>
      <c r="F14" s="175"/>
      <c r="G14" s="4"/>
      <c r="K14" s="92"/>
    </row>
    <row r="15" spans="1:11" s="68" customFormat="1" ht="26.25" customHeight="1">
      <c r="A15" s="445" t="s">
        <v>11</v>
      </c>
      <c r="B15" s="570" t="s">
        <v>48</v>
      </c>
      <c r="C15" s="571"/>
      <c r="D15" s="28">
        <v>0</v>
      </c>
      <c r="E15" s="28">
        <v>0</v>
      </c>
      <c r="F15" s="459"/>
      <c r="G15" s="4"/>
      <c r="K15" s="92"/>
    </row>
    <row r="16" spans="1:11" s="68" customFormat="1" ht="33.75" customHeight="1">
      <c r="A16" s="445" t="s">
        <v>29</v>
      </c>
      <c r="B16" s="570" t="s">
        <v>49</v>
      </c>
      <c r="C16" s="571"/>
      <c r="D16" s="28"/>
      <c r="E16" s="28">
        <f>SUM(E17:E28)</f>
        <v>0</v>
      </c>
      <c r="F16" s="459"/>
      <c r="G16" s="4"/>
      <c r="K16" s="92"/>
    </row>
    <row r="17" spans="1:11" s="76" customFormat="1" ht="24.75" customHeight="1">
      <c r="A17" s="74"/>
      <c r="B17" s="316" t="s">
        <v>239</v>
      </c>
      <c r="C17" s="265" t="s">
        <v>240</v>
      </c>
      <c r="D17" s="16"/>
      <c r="E17" s="16"/>
      <c r="F17" s="173"/>
      <c r="G17" s="77"/>
      <c r="I17" s="78"/>
      <c r="J17" s="78"/>
      <c r="K17" s="78"/>
    </row>
    <row r="18" spans="1:11" s="76" customFormat="1" ht="28.5" customHeight="1">
      <c r="A18" s="74"/>
      <c r="B18" s="169">
        <v>4240</v>
      </c>
      <c r="C18" s="378" t="s">
        <v>272</v>
      </c>
      <c r="D18" s="16"/>
      <c r="E18" s="16"/>
      <c r="F18" s="173"/>
      <c r="G18" s="77"/>
      <c r="I18" s="78"/>
      <c r="J18" s="78"/>
      <c r="K18" s="78"/>
    </row>
    <row r="19" spans="1:11" s="76" customFormat="1" ht="24.75" customHeight="1">
      <c r="A19" s="74"/>
      <c r="B19" s="316" t="s">
        <v>243</v>
      </c>
      <c r="C19" s="265" t="s">
        <v>244</v>
      </c>
      <c r="D19" s="16"/>
      <c r="E19" s="16"/>
      <c r="F19" s="173"/>
      <c r="G19" s="77"/>
      <c r="I19" s="78"/>
      <c r="J19" s="78"/>
      <c r="K19" s="78"/>
    </row>
    <row r="20" spans="1:11" s="76" customFormat="1" ht="24.75" customHeight="1">
      <c r="A20" s="74"/>
      <c r="B20" s="316" t="s">
        <v>245</v>
      </c>
      <c r="C20" s="265" t="s">
        <v>246</v>
      </c>
      <c r="D20" s="16"/>
      <c r="E20" s="16"/>
      <c r="F20" s="173"/>
      <c r="G20" s="77"/>
      <c r="I20" s="78"/>
      <c r="J20" s="78"/>
      <c r="K20" s="78"/>
    </row>
    <row r="21" spans="1:11" s="76" customFormat="1" ht="24.75" customHeight="1">
      <c r="A21" s="74"/>
      <c r="B21" s="316" t="s">
        <v>249</v>
      </c>
      <c r="C21" s="265" t="s">
        <v>250</v>
      </c>
      <c r="D21" s="16"/>
      <c r="E21" s="16"/>
      <c r="F21" s="173"/>
      <c r="G21" s="77"/>
      <c r="I21" s="78"/>
      <c r="J21" s="78"/>
      <c r="K21" s="78"/>
    </row>
    <row r="22" spans="1:11" s="76" customFormat="1" ht="24.75" customHeight="1">
      <c r="A22" s="74"/>
      <c r="B22" s="316" t="s">
        <v>251</v>
      </c>
      <c r="C22" s="265" t="s">
        <v>252</v>
      </c>
      <c r="D22" s="16"/>
      <c r="E22" s="16"/>
      <c r="F22" s="173"/>
      <c r="G22" s="77"/>
      <c r="I22" s="78"/>
      <c r="J22" s="78"/>
      <c r="K22" s="78"/>
    </row>
    <row r="23" spans="1:11" s="76" customFormat="1" ht="50.25" customHeight="1">
      <c r="A23" s="74"/>
      <c r="B23" s="316" t="s">
        <v>253</v>
      </c>
      <c r="C23" s="270" t="s">
        <v>254</v>
      </c>
      <c r="D23" s="16"/>
      <c r="E23" s="16"/>
      <c r="F23" s="173"/>
      <c r="G23" s="77"/>
      <c r="I23" s="78"/>
      <c r="J23" s="78"/>
      <c r="K23" s="78"/>
    </row>
    <row r="24" spans="1:11" s="76" customFormat="1" ht="49.5" customHeight="1">
      <c r="A24" s="74"/>
      <c r="B24" s="316" t="s">
        <v>255</v>
      </c>
      <c r="C24" s="382" t="s">
        <v>498</v>
      </c>
      <c r="D24" s="16"/>
      <c r="E24" s="16"/>
      <c r="F24" s="173"/>
      <c r="G24" s="77"/>
      <c r="I24" s="78"/>
      <c r="J24" s="78"/>
      <c r="K24" s="78"/>
    </row>
    <row r="25" spans="1:11" s="76" customFormat="1" ht="21.75" customHeight="1">
      <c r="A25" s="74"/>
      <c r="B25" s="316" t="s">
        <v>342</v>
      </c>
      <c r="C25" s="266" t="s">
        <v>343</v>
      </c>
      <c r="D25" s="16"/>
      <c r="E25" s="16"/>
      <c r="F25" s="173"/>
      <c r="G25" s="77"/>
      <c r="I25" s="78"/>
      <c r="J25" s="78"/>
      <c r="K25" s="78"/>
    </row>
    <row r="26" spans="1:11" s="76" customFormat="1" ht="30.75" customHeight="1">
      <c r="A26" s="74"/>
      <c r="B26" s="316" t="s">
        <v>344</v>
      </c>
      <c r="C26" s="266" t="s">
        <v>308</v>
      </c>
      <c r="D26" s="16"/>
      <c r="E26" s="16"/>
      <c r="F26" s="173"/>
      <c r="G26" s="77"/>
      <c r="I26" s="78"/>
      <c r="J26" s="78"/>
      <c r="K26" s="78"/>
    </row>
    <row r="27" spans="1:11" s="76" customFormat="1" ht="24.75" customHeight="1">
      <c r="A27" s="74"/>
      <c r="B27" s="316" t="s">
        <v>259</v>
      </c>
      <c r="C27" s="265" t="s">
        <v>260</v>
      </c>
      <c r="D27" s="16"/>
      <c r="E27" s="16"/>
      <c r="F27" s="173"/>
      <c r="G27" s="77"/>
      <c r="I27" s="78"/>
      <c r="J27" s="78"/>
      <c r="K27" s="78"/>
    </row>
    <row r="28" spans="1:11" s="276" customFormat="1" ht="39" customHeight="1">
      <c r="A28" s="48"/>
      <c r="B28" s="316" t="s">
        <v>345</v>
      </c>
      <c r="C28" s="267" t="s">
        <v>346</v>
      </c>
      <c r="D28" s="16"/>
      <c r="E28" s="16"/>
      <c r="F28" s="283"/>
      <c r="G28" s="277"/>
      <c r="I28" s="278"/>
      <c r="J28" s="278"/>
      <c r="K28" s="278"/>
    </row>
    <row r="29" spans="1:11" s="68" customFormat="1" ht="30" customHeight="1">
      <c r="A29" s="445" t="s">
        <v>41</v>
      </c>
      <c r="B29" s="577" t="s">
        <v>61</v>
      </c>
      <c r="C29" s="578"/>
      <c r="D29" s="28">
        <v>0</v>
      </c>
      <c r="E29" s="28">
        <v>0</v>
      </c>
      <c r="F29" s="459"/>
      <c r="G29" s="5"/>
      <c r="H29" s="70"/>
      <c r="I29" s="69"/>
      <c r="J29" s="69"/>
      <c r="K29" s="69"/>
    </row>
    <row r="30" spans="1:11" s="55" customFormat="1" ht="54" customHeight="1">
      <c r="A30" s="220" t="s">
        <v>42</v>
      </c>
      <c r="B30" s="579" t="s">
        <v>92</v>
      </c>
      <c r="C30" s="580"/>
      <c r="D30" s="28">
        <v>0</v>
      </c>
      <c r="E30" s="28">
        <v>0</v>
      </c>
      <c r="F30" s="448"/>
      <c r="G30" s="54"/>
      <c r="H30" s="59"/>
      <c r="I30" s="58"/>
      <c r="J30" s="58"/>
      <c r="K30" s="58"/>
    </row>
    <row r="31" spans="1:11" s="68" customFormat="1" ht="26.25" customHeight="1">
      <c r="A31" s="445" t="s">
        <v>43</v>
      </c>
      <c r="B31" s="577" t="s">
        <v>93</v>
      </c>
      <c r="C31" s="578"/>
      <c r="D31" s="28">
        <v>0</v>
      </c>
      <c r="E31" s="28">
        <v>0</v>
      </c>
      <c r="F31" s="459"/>
      <c r="G31" s="5"/>
      <c r="H31" s="70"/>
      <c r="I31" s="69"/>
      <c r="J31" s="69"/>
      <c r="K31" s="69"/>
    </row>
    <row r="32" spans="1:11" s="68" customFormat="1" ht="26.25" customHeight="1">
      <c r="A32" s="445" t="s">
        <v>44</v>
      </c>
      <c r="B32" s="577" t="s">
        <v>54</v>
      </c>
      <c r="C32" s="578"/>
      <c r="D32" s="28">
        <v>0</v>
      </c>
      <c r="E32" s="28">
        <v>0</v>
      </c>
      <c r="F32" s="459"/>
      <c r="G32" s="5"/>
      <c r="H32" s="70"/>
      <c r="I32" s="69"/>
      <c r="J32" s="69"/>
      <c r="K32" s="69"/>
    </row>
    <row r="33" spans="1:11" s="68" customFormat="1" ht="27" customHeight="1">
      <c r="A33" s="445" t="s">
        <v>45</v>
      </c>
      <c r="B33" s="577" t="s">
        <v>50</v>
      </c>
      <c r="C33" s="578"/>
      <c r="D33" s="28">
        <f>D35+D40+D41+D39</f>
        <v>0</v>
      </c>
      <c r="E33" s="28">
        <f>E35+E40+E41+E39</f>
        <v>0</v>
      </c>
      <c r="F33" s="459"/>
      <c r="G33" s="5"/>
      <c r="H33" s="70"/>
      <c r="I33" s="69"/>
      <c r="J33" s="69"/>
      <c r="K33" s="69"/>
    </row>
    <row r="34" spans="1:11" s="76" customFormat="1" ht="15" customHeight="1">
      <c r="A34" s="74"/>
      <c r="B34" s="614" t="s">
        <v>5</v>
      </c>
      <c r="C34" s="615"/>
      <c r="D34" s="75"/>
      <c r="E34" s="75"/>
      <c r="F34" s="173"/>
      <c r="G34" s="77"/>
      <c r="H34" s="79"/>
      <c r="I34" s="78"/>
      <c r="J34" s="78"/>
      <c r="K34" s="78"/>
    </row>
    <row r="35" spans="1:11" s="68" customFormat="1" ht="27" customHeight="1">
      <c r="A35" s="33" t="s">
        <v>6</v>
      </c>
      <c r="B35" s="607" t="s">
        <v>94</v>
      </c>
      <c r="C35" s="608"/>
      <c r="D35" s="16"/>
      <c r="E35" s="16">
        <v>0</v>
      </c>
      <c r="F35" s="175"/>
      <c r="G35" s="5"/>
      <c r="H35" s="70"/>
      <c r="I35" s="69"/>
      <c r="J35" s="69"/>
      <c r="K35" s="69"/>
    </row>
    <row r="36" spans="1:11" s="76" customFormat="1" ht="15" customHeight="1">
      <c r="A36" s="74"/>
      <c r="B36" s="167"/>
      <c r="C36" s="167" t="s">
        <v>5</v>
      </c>
      <c r="D36" s="75"/>
      <c r="E36" s="75"/>
      <c r="F36" s="173"/>
      <c r="G36" s="77"/>
      <c r="H36" s="79"/>
      <c r="I36" s="78"/>
      <c r="J36" s="78"/>
      <c r="K36" s="78"/>
    </row>
    <row r="37" spans="1:11" s="76" customFormat="1" ht="30" customHeight="1">
      <c r="A37" s="74"/>
      <c r="B37" s="167"/>
      <c r="C37" s="107" t="s">
        <v>409</v>
      </c>
      <c r="D37" s="16"/>
      <c r="E37" s="16">
        <v>0</v>
      </c>
      <c r="F37" s="173"/>
      <c r="G37" s="77"/>
      <c r="H37" s="79"/>
      <c r="I37" s="78"/>
      <c r="J37" s="78"/>
      <c r="K37" s="78"/>
    </row>
    <row r="38" spans="1:11" s="55" customFormat="1" ht="43.5" customHeight="1">
      <c r="A38" s="60" t="s">
        <v>98</v>
      </c>
      <c r="B38" s="224" t="s">
        <v>231</v>
      </c>
      <c r="C38" s="206" t="s">
        <v>95</v>
      </c>
      <c r="D38" s="49">
        <v>0</v>
      </c>
      <c r="E38" s="49">
        <v>0</v>
      </c>
      <c r="F38" s="172"/>
      <c r="G38" s="54"/>
      <c r="H38" s="59"/>
      <c r="I38" s="58"/>
      <c r="J38" s="58"/>
      <c r="K38" s="58"/>
    </row>
    <row r="39" spans="1:11" s="55" customFormat="1" ht="25.5" customHeight="1">
      <c r="A39" s="53" t="s">
        <v>7</v>
      </c>
      <c r="B39" s="547" t="s">
        <v>223</v>
      </c>
      <c r="C39" s="549"/>
      <c r="D39" s="16">
        <v>0</v>
      </c>
      <c r="E39" s="16">
        <v>0</v>
      </c>
      <c r="F39" s="172"/>
      <c r="G39" s="54"/>
      <c r="H39" s="59"/>
      <c r="I39" s="58"/>
      <c r="J39" s="58"/>
      <c r="K39" s="58"/>
    </row>
    <row r="40" spans="1:11" s="68" customFormat="1" ht="24.75" customHeight="1">
      <c r="A40" s="33" t="s">
        <v>8</v>
      </c>
      <c r="B40" s="597" t="s">
        <v>96</v>
      </c>
      <c r="C40" s="598"/>
      <c r="D40" s="16">
        <v>0</v>
      </c>
      <c r="E40" s="16">
        <v>0</v>
      </c>
      <c r="F40" s="175"/>
      <c r="G40" s="5"/>
      <c r="H40" s="70"/>
      <c r="I40" s="69"/>
      <c r="J40" s="69"/>
      <c r="K40" s="69"/>
    </row>
    <row r="41" spans="1:11" s="70" customFormat="1" ht="39.75" customHeight="1">
      <c r="A41" s="33" t="s">
        <v>222</v>
      </c>
      <c r="B41" s="547" t="s">
        <v>97</v>
      </c>
      <c r="C41" s="549"/>
      <c r="D41" s="103">
        <v>0</v>
      </c>
      <c r="E41" s="103">
        <v>0</v>
      </c>
      <c r="F41" s="285"/>
      <c r="G41" s="104"/>
      <c r="I41" s="93"/>
      <c r="J41" s="93"/>
      <c r="K41" s="93"/>
    </row>
    <row r="42" spans="1:6" ht="29.25" customHeight="1">
      <c r="A42" s="573" t="s">
        <v>39</v>
      </c>
      <c r="B42" s="574"/>
      <c r="C42" s="575"/>
      <c r="D42" s="311">
        <f>D8</f>
        <v>0</v>
      </c>
      <c r="E42" s="311">
        <f>E8</f>
        <v>0</v>
      </c>
      <c r="F42" s="311"/>
    </row>
    <row r="43" ht="44.25" customHeight="1"/>
    <row r="44" spans="1:6" ht="30" customHeight="1">
      <c r="A44" s="522" t="s">
        <v>104</v>
      </c>
      <c r="B44" s="522"/>
      <c r="C44" s="522"/>
      <c r="D44" s="522"/>
      <c r="E44" s="522"/>
      <c r="F44" s="522"/>
    </row>
    <row r="46" spans="1:6" ht="69" customHeight="1">
      <c r="A46" s="272" t="s">
        <v>0</v>
      </c>
      <c r="B46" s="264" t="s">
        <v>13</v>
      </c>
      <c r="C46" s="264" t="s">
        <v>38</v>
      </c>
      <c r="D46" s="159" t="s">
        <v>540</v>
      </c>
      <c r="E46" s="446" t="s">
        <v>544</v>
      </c>
      <c r="F46" s="275" t="s">
        <v>275</v>
      </c>
    </row>
    <row r="47" spans="1:6" s="87" customFormat="1" ht="21" customHeight="1">
      <c r="A47" s="100" t="s">
        <v>3</v>
      </c>
      <c r="B47" s="526" t="s">
        <v>103</v>
      </c>
      <c r="C47" s="526"/>
      <c r="D47" s="21">
        <f>SUM(D48:D50)</f>
        <v>0</v>
      </c>
      <c r="E47" s="21">
        <f>SUM(E48:E50)</f>
        <v>0</v>
      </c>
      <c r="F47" s="201"/>
    </row>
    <row r="48" spans="1:6" ht="96" customHeight="1">
      <c r="A48" s="33"/>
      <c r="B48" s="32" t="s">
        <v>15</v>
      </c>
      <c r="C48" s="20" t="s">
        <v>531</v>
      </c>
      <c r="D48" s="16">
        <v>0</v>
      </c>
      <c r="E48" s="16">
        <v>0</v>
      </c>
      <c r="F48" s="170"/>
    </row>
    <row r="49" spans="1:6" ht="30" customHeight="1">
      <c r="A49" s="33"/>
      <c r="B49" s="43" t="s">
        <v>16</v>
      </c>
      <c r="C49" s="44" t="s">
        <v>17</v>
      </c>
      <c r="D49" s="16">
        <v>0</v>
      </c>
      <c r="E49" s="16">
        <v>0</v>
      </c>
      <c r="F49" s="170"/>
    </row>
    <row r="50" spans="1:6" ht="27" customHeight="1">
      <c r="A50" s="33"/>
      <c r="B50" s="32" t="s">
        <v>18</v>
      </c>
      <c r="C50" s="15" t="s">
        <v>19</v>
      </c>
      <c r="D50" s="16">
        <v>0</v>
      </c>
      <c r="E50" s="16">
        <v>0</v>
      </c>
      <c r="F50" s="170"/>
    </row>
    <row r="51" spans="1:6" ht="27" customHeight="1">
      <c r="A51" s="572" t="s">
        <v>12</v>
      </c>
      <c r="B51" s="572"/>
      <c r="C51" s="572"/>
      <c r="D51" s="27">
        <f>D47</f>
        <v>0</v>
      </c>
      <c r="E51" s="27">
        <f>E47</f>
        <v>0</v>
      </c>
      <c r="F51" s="286"/>
    </row>
    <row r="52" spans="1:8" s="6" customFormat="1" ht="44.25" customHeight="1">
      <c r="A52" s="512" t="s">
        <v>574</v>
      </c>
      <c r="B52" s="512"/>
      <c r="C52" s="512"/>
      <c r="D52" s="512"/>
      <c r="E52" s="512"/>
      <c r="F52" s="512"/>
      <c r="G52" s="287"/>
      <c r="H52" s="287"/>
    </row>
    <row r="53" spans="1:5" s="6" customFormat="1" ht="12.75" customHeight="1">
      <c r="A53" s="176"/>
      <c r="B53" s="177"/>
      <c r="C53" s="178"/>
      <c r="D53" s="179"/>
      <c r="E53" s="179"/>
    </row>
    <row r="54" spans="1:5" s="6" customFormat="1" ht="13.5" customHeight="1">
      <c r="A54" s="513" t="s">
        <v>565</v>
      </c>
      <c r="B54" s="513"/>
      <c r="C54" s="513"/>
      <c r="D54" s="179"/>
      <c r="E54" s="179"/>
    </row>
    <row r="55" spans="1:5" s="6" customFormat="1" ht="12.75" customHeight="1">
      <c r="A55" s="176"/>
      <c r="B55" s="181" t="s">
        <v>279</v>
      </c>
      <c r="C55" s="181"/>
      <c r="D55" s="180"/>
      <c r="E55" s="180"/>
    </row>
  </sheetData>
  <sheetProtection/>
  <mergeCells count="25">
    <mergeCell ref="G5:J5"/>
    <mergeCell ref="B8:C8"/>
    <mergeCell ref="A42:C42"/>
    <mergeCell ref="A44:F44"/>
    <mergeCell ref="B47:C47"/>
    <mergeCell ref="A51:C51"/>
    <mergeCell ref="B9:C9"/>
    <mergeCell ref="B15:C15"/>
    <mergeCell ref="B16:C16"/>
    <mergeCell ref="B29:C29"/>
    <mergeCell ref="B35:C35"/>
    <mergeCell ref="B34:C34"/>
    <mergeCell ref="B39:C39"/>
    <mergeCell ref="B40:C40"/>
    <mergeCell ref="B41:C41"/>
    <mergeCell ref="A1:F1"/>
    <mergeCell ref="A3:F3"/>
    <mergeCell ref="A52:F52"/>
    <mergeCell ref="A54:C54"/>
    <mergeCell ref="A2:F2"/>
    <mergeCell ref="A5:F5"/>
    <mergeCell ref="B30:C30"/>
    <mergeCell ref="B31:C31"/>
    <mergeCell ref="B32:C32"/>
    <mergeCell ref="B33:C33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K46"/>
  <sheetViews>
    <sheetView zoomScalePageLayoutView="0" workbookViewId="0" topLeftCell="A34">
      <selection activeCell="C56" sqref="C56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ht="21.75" customHeight="1">
      <c r="A1" s="496" t="s">
        <v>438</v>
      </c>
      <c r="B1" s="496"/>
      <c r="C1" s="496"/>
      <c r="D1" s="496"/>
      <c r="E1" s="496"/>
      <c r="F1" s="496"/>
    </row>
    <row r="2" spans="1:7" s="3" customFormat="1" ht="21.75" customHeight="1">
      <c r="A2" s="496" t="s">
        <v>474</v>
      </c>
      <c r="B2" s="496"/>
      <c r="C2" s="496"/>
      <c r="D2" s="496"/>
      <c r="E2" s="496"/>
      <c r="F2" s="496"/>
      <c r="G2" s="102"/>
    </row>
    <row r="3" spans="1:7" s="421" customFormat="1" ht="21.75" customHeight="1">
      <c r="A3" s="497" t="s">
        <v>442</v>
      </c>
      <c r="B3" s="497"/>
      <c r="C3" s="497"/>
      <c r="D3" s="497"/>
      <c r="E3" s="497"/>
      <c r="F3" s="497"/>
      <c r="G3" s="422"/>
    </row>
    <row r="4" spans="1:7" ht="15" customHeight="1">
      <c r="A4" s="41"/>
      <c r="B4" s="41"/>
      <c r="C4" s="41"/>
      <c r="D4" s="41"/>
      <c r="E4" s="41"/>
      <c r="F4" s="4"/>
      <c r="G4" s="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81" customHeight="1">
      <c r="A7" s="272" t="s">
        <v>0</v>
      </c>
      <c r="B7" s="269" t="s">
        <v>230</v>
      </c>
      <c r="C7" s="271" t="s">
        <v>1</v>
      </c>
      <c r="D7" s="159" t="s">
        <v>237</v>
      </c>
      <c r="E7" s="159" t="s">
        <v>475</v>
      </c>
      <c r="F7" s="275" t="s">
        <v>275</v>
      </c>
      <c r="G7" s="7"/>
    </row>
    <row r="8" spans="1:6" ht="22.5" customHeight="1">
      <c r="A8" s="110" t="s">
        <v>3</v>
      </c>
      <c r="B8" s="526" t="s">
        <v>221</v>
      </c>
      <c r="C8" s="526"/>
      <c r="D8" s="273">
        <f>D9</f>
        <v>0</v>
      </c>
      <c r="E8" s="273">
        <f>SUM(E9)</f>
        <v>0</v>
      </c>
      <c r="F8" s="273"/>
    </row>
    <row r="9" spans="1:11" s="68" customFormat="1" ht="36" customHeight="1">
      <c r="A9" s="445" t="s">
        <v>4</v>
      </c>
      <c r="B9" s="506" t="s">
        <v>49</v>
      </c>
      <c r="C9" s="507"/>
      <c r="D9" s="28"/>
      <c r="E9" s="28">
        <f>SUM(E10:E11)</f>
        <v>0</v>
      </c>
      <c r="F9" s="459"/>
      <c r="G9" s="5"/>
      <c r="H9" s="70"/>
      <c r="I9" s="69"/>
      <c r="J9" s="69"/>
      <c r="K9" s="69"/>
    </row>
    <row r="10" spans="1:11" s="239" customFormat="1" ht="19.5" customHeight="1">
      <c r="A10" s="330"/>
      <c r="B10" s="169">
        <v>4210</v>
      </c>
      <c r="C10" s="267" t="s">
        <v>240</v>
      </c>
      <c r="D10" s="135"/>
      <c r="E10" s="135"/>
      <c r="F10" s="326"/>
      <c r="G10" s="327"/>
      <c r="H10" s="328"/>
      <c r="I10" s="329"/>
      <c r="J10" s="329"/>
      <c r="K10" s="329"/>
    </row>
    <row r="11" spans="1:11" s="239" customFormat="1" ht="19.5" customHeight="1">
      <c r="A11" s="330"/>
      <c r="B11" s="169">
        <v>4300</v>
      </c>
      <c r="C11" s="267" t="s">
        <v>250</v>
      </c>
      <c r="D11" s="135"/>
      <c r="E11" s="135"/>
      <c r="F11" s="326"/>
      <c r="G11" s="327"/>
      <c r="H11" s="328"/>
      <c r="I11" s="329"/>
      <c r="J11" s="329"/>
      <c r="K11" s="329"/>
    </row>
    <row r="12" spans="1:6" ht="22.5" customHeight="1">
      <c r="A12" s="110" t="s">
        <v>20</v>
      </c>
      <c r="B12" s="526" t="s">
        <v>220</v>
      </c>
      <c r="C12" s="526"/>
      <c r="D12" s="273">
        <f>D13+D19+D20</f>
        <v>0</v>
      </c>
      <c r="E12" s="444">
        <f>E13+E19+E20</f>
        <v>0</v>
      </c>
      <c r="F12" s="273"/>
    </row>
    <row r="13" spans="1:7" s="68" customFormat="1" ht="24.75" customHeight="1">
      <c r="A13" s="445" t="s">
        <v>4</v>
      </c>
      <c r="B13" s="541" t="s">
        <v>542</v>
      </c>
      <c r="C13" s="542"/>
      <c r="D13" s="28">
        <f>D14+D15+D16</f>
        <v>0</v>
      </c>
      <c r="E13" s="28">
        <f>E14+E15+E16</f>
        <v>0</v>
      </c>
      <c r="F13" s="459"/>
      <c r="G13" s="5"/>
    </row>
    <row r="14" spans="1:11" s="68" customFormat="1" ht="21.75" customHeight="1">
      <c r="A14" s="33"/>
      <c r="B14" s="48">
        <v>4010</v>
      </c>
      <c r="C14" s="109" t="s">
        <v>232</v>
      </c>
      <c r="D14" s="16"/>
      <c r="E14" s="16"/>
      <c r="F14" s="175"/>
      <c r="G14" s="4"/>
      <c r="K14" s="92"/>
    </row>
    <row r="15" spans="1:11" s="68" customFormat="1" ht="21.75" customHeight="1">
      <c r="A15" s="33"/>
      <c r="B15" s="48">
        <v>4040</v>
      </c>
      <c r="C15" s="109" t="s">
        <v>233</v>
      </c>
      <c r="D15" s="16"/>
      <c r="E15" s="16"/>
      <c r="F15" s="175"/>
      <c r="G15" s="4"/>
      <c r="K15" s="92"/>
    </row>
    <row r="16" spans="1:11" s="68" customFormat="1" ht="21.75" customHeight="1">
      <c r="A16" s="33"/>
      <c r="B16" s="48">
        <v>4170</v>
      </c>
      <c r="C16" s="107" t="s">
        <v>234</v>
      </c>
      <c r="D16" s="16"/>
      <c r="E16" s="16"/>
      <c r="F16" s="175"/>
      <c r="G16" s="4"/>
      <c r="K16" s="92"/>
    </row>
    <row r="17" spans="1:11" s="68" customFormat="1" ht="21.75" customHeight="1">
      <c r="A17" s="33"/>
      <c r="B17" s="48">
        <v>4110</v>
      </c>
      <c r="C17" s="29" t="s">
        <v>290</v>
      </c>
      <c r="D17" s="16"/>
      <c r="E17" s="16"/>
      <c r="F17" s="175"/>
      <c r="G17" s="4"/>
      <c r="K17" s="92"/>
    </row>
    <row r="18" spans="1:11" s="68" customFormat="1" ht="21.75" customHeight="1">
      <c r="A18" s="33"/>
      <c r="B18" s="48">
        <v>4120</v>
      </c>
      <c r="C18" s="29" t="s">
        <v>236</v>
      </c>
      <c r="D18" s="16"/>
      <c r="E18" s="16"/>
      <c r="F18" s="175"/>
      <c r="G18" s="4"/>
      <c r="K18" s="92"/>
    </row>
    <row r="19" spans="1:11" s="68" customFormat="1" ht="26.25" customHeight="1">
      <c r="A19" s="445" t="s">
        <v>9</v>
      </c>
      <c r="B19" s="506" t="s">
        <v>48</v>
      </c>
      <c r="C19" s="507"/>
      <c r="D19" s="28"/>
      <c r="E19" s="28">
        <v>0</v>
      </c>
      <c r="F19" s="459"/>
      <c r="G19" s="4"/>
      <c r="K19" s="92"/>
    </row>
    <row r="20" spans="1:11" s="68" customFormat="1" ht="29.25" customHeight="1">
      <c r="A20" s="445" t="s">
        <v>10</v>
      </c>
      <c r="B20" s="506" t="s">
        <v>49</v>
      </c>
      <c r="C20" s="507"/>
      <c r="D20" s="28"/>
      <c r="E20" s="28">
        <f>SUM(E21:E22)</f>
        <v>0</v>
      </c>
      <c r="F20" s="459"/>
      <c r="G20" s="4"/>
      <c r="K20" s="92"/>
    </row>
    <row r="21" spans="1:11" s="76" customFormat="1" ht="19.5" customHeight="1">
      <c r="A21" s="74"/>
      <c r="B21" s="169">
        <v>4210</v>
      </c>
      <c r="C21" s="267" t="s">
        <v>240</v>
      </c>
      <c r="D21" s="16"/>
      <c r="E21" s="16"/>
      <c r="F21" s="173"/>
      <c r="G21" s="77"/>
      <c r="I21" s="78"/>
      <c r="J21" s="78"/>
      <c r="K21" s="78"/>
    </row>
    <row r="22" spans="1:11" s="76" customFormat="1" ht="19.5" customHeight="1">
      <c r="A22" s="74"/>
      <c r="B22" s="169">
        <v>4300</v>
      </c>
      <c r="C22" s="267" t="s">
        <v>250</v>
      </c>
      <c r="D22" s="16"/>
      <c r="E22" s="16"/>
      <c r="F22" s="173"/>
      <c r="G22" s="77"/>
      <c r="I22" s="78"/>
      <c r="J22" s="78"/>
      <c r="K22" s="78"/>
    </row>
    <row r="23" spans="1:6" ht="22.5" customHeight="1">
      <c r="A23" s="110" t="s">
        <v>27</v>
      </c>
      <c r="B23" s="526" t="s">
        <v>219</v>
      </c>
      <c r="C23" s="526"/>
      <c r="D23" s="273">
        <f>D24</f>
        <v>0</v>
      </c>
      <c r="E23" s="273">
        <f>SUM(E24)</f>
        <v>0</v>
      </c>
      <c r="F23" s="273"/>
    </row>
    <row r="24" spans="1:11" s="68" customFormat="1" ht="30" customHeight="1">
      <c r="A24" s="445" t="s">
        <v>4</v>
      </c>
      <c r="B24" s="541" t="s">
        <v>61</v>
      </c>
      <c r="C24" s="542"/>
      <c r="D24" s="28">
        <f>SUM(D25)</f>
        <v>0</v>
      </c>
      <c r="E24" s="28">
        <f>SUM(E25)</f>
        <v>0</v>
      </c>
      <c r="F24" s="459"/>
      <c r="G24" s="5"/>
      <c r="H24" s="70"/>
      <c r="I24" s="69"/>
      <c r="J24" s="69"/>
      <c r="K24" s="69"/>
    </row>
    <row r="25" spans="1:11" s="239" customFormat="1" ht="60" customHeight="1">
      <c r="A25" s="274"/>
      <c r="B25" s="316" t="s">
        <v>350</v>
      </c>
      <c r="C25" s="265" t="s">
        <v>351</v>
      </c>
      <c r="D25" s="135"/>
      <c r="E25" s="135"/>
      <c r="F25" s="326"/>
      <c r="G25" s="327"/>
      <c r="H25" s="328"/>
      <c r="I25" s="329"/>
      <c r="J25" s="329"/>
      <c r="K25" s="329"/>
    </row>
    <row r="26" spans="1:11" s="239" customFormat="1" ht="64.5" customHeight="1">
      <c r="A26" s="359"/>
      <c r="B26" s="316"/>
      <c r="C26" s="357" t="s">
        <v>433</v>
      </c>
      <c r="D26" s="135"/>
      <c r="E26" s="135"/>
      <c r="F26" s="326"/>
      <c r="G26" s="327"/>
      <c r="H26" s="328"/>
      <c r="I26" s="329"/>
      <c r="J26" s="329"/>
      <c r="K26" s="329"/>
    </row>
    <row r="27" spans="1:6" ht="22.5" customHeight="1">
      <c r="A27" s="110" t="s">
        <v>28</v>
      </c>
      <c r="B27" s="526" t="s">
        <v>228</v>
      </c>
      <c r="C27" s="526"/>
      <c r="D27" s="273">
        <f>D28</f>
        <v>0</v>
      </c>
      <c r="E27" s="273">
        <f>SUM(E28)</f>
        <v>0</v>
      </c>
      <c r="F27" s="273"/>
    </row>
    <row r="28" spans="1:11" s="68" customFormat="1" ht="30" customHeight="1">
      <c r="A28" s="445" t="s">
        <v>4</v>
      </c>
      <c r="B28" s="541" t="s">
        <v>61</v>
      </c>
      <c r="C28" s="542"/>
      <c r="D28" s="28">
        <f>SUM(D29)</f>
        <v>0</v>
      </c>
      <c r="E28" s="28">
        <f>SUM(E29)</f>
        <v>0</v>
      </c>
      <c r="F28" s="459"/>
      <c r="G28" s="5"/>
      <c r="H28" s="70"/>
      <c r="I28" s="69"/>
      <c r="J28" s="69"/>
      <c r="K28" s="69"/>
    </row>
    <row r="29" spans="1:11" s="239" customFormat="1" ht="49.5" customHeight="1">
      <c r="A29" s="274"/>
      <c r="B29" s="316" t="s">
        <v>378</v>
      </c>
      <c r="C29" s="265" t="s">
        <v>379</v>
      </c>
      <c r="D29" s="135"/>
      <c r="E29" s="135"/>
      <c r="F29" s="326"/>
      <c r="G29" s="327"/>
      <c r="H29" s="328"/>
      <c r="I29" s="329"/>
      <c r="J29" s="329"/>
      <c r="K29" s="329"/>
    </row>
    <row r="30" spans="1:11" s="239" customFormat="1" ht="49.5" customHeight="1">
      <c r="A30" s="359"/>
      <c r="B30" s="316"/>
      <c r="C30" s="357" t="s">
        <v>434</v>
      </c>
      <c r="D30" s="135"/>
      <c r="E30" s="135"/>
      <c r="F30" s="326"/>
      <c r="G30" s="327"/>
      <c r="H30" s="328"/>
      <c r="I30" s="329"/>
      <c r="J30" s="329"/>
      <c r="K30" s="329"/>
    </row>
    <row r="31" spans="1:6" ht="22.5" customHeight="1">
      <c r="A31" s="110" t="s">
        <v>30</v>
      </c>
      <c r="B31" s="526" t="s">
        <v>218</v>
      </c>
      <c r="C31" s="526"/>
      <c r="D31" s="273">
        <f>D32</f>
        <v>0</v>
      </c>
      <c r="E31" s="273">
        <f>SUM(E32)</f>
        <v>0</v>
      </c>
      <c r="F31" s="273"/>
    </row>
    <row r="32" spans="1:11" s="68" customFormat="1" ht="30" customHeight="1">
      <c r="A32" s="445" t="s">
        <v>4</v>
      </c>
      <c r="B32" s="541" t="s">
        <v>61</v>
      </c>
      <c r="C32" s="542"/>
      <c r="D32" s="28">
        <f>SUM(D33)</f>
        <v>0</v>
      </c>
      <c r="E32" s="28">
        <f>SUM(E33)</f>
        <v>0</v>
      </c>
      <c r="F32" s="459"/>
      <c r="G32" s="5"/>
      <c r="H32" s="70"/>
      <c r="I32" s="69"/>
      <c r="J32" s="69"/>
      <c r="K32" s="69"/>
    </row>
    <row r="33" spans="1:11" s="239" customFormat="1" ht="78" customHeight="1">
      <c r="A33" s="274"/>
      <c r="B33" s="316" t="s">
        <v>380</v>
      </c>
      <c r="C33" s="377" t="s">
        <v>476</v>
      </c>
      <c r="D33" s="135">
        <f>SUM(D34:D36)</f>
        <v>0</v>
      </c>
      <c r="E33" s="135">
        <f>SUM(E34:E36)</f>
        <v>0</v>
      </c>
      <c r="F33" s="326"/>
      <c r="G33" s="327"/>
      <c r="H33" s="328"/>
      <c r="I33" s="329"/>
      <c r="J33" s="329"/>
      <c r="K33" s="329"/>
    </row>
    <row r="34" spans="1:11" s="239" customFormat="1" ht="36.75" customHeight="1">
      <c r="A34" s="359"/>
      <c r="B34" s="316"/>
      <c r="C34" s="415" t="s">
        <v>477</v>
      </c>
      <c r="D34" s="414"/>
      <c r="E34" s="414"/>
      <c r="F34" s="326"/>
      <c r="G34" s="327"/>
      <c r="H34" s="328"/>
      <c r="I34" s="329"/>
      <c r="J34" s="329"/>
      <c r="K34" s="329"/>
    </row>
    <row r="35" spans="1:11" s="239" customFormat="1" ht="33.75" customHeight="1">
      <c r="A35" s="359"/>
      <c r="B35" s="316"/>
      <c r="C35" s="415" t="s">
        <v>435</v>
      </c>
      <c r="D35" s="414"/>
      <c r="E35" s="414"/>
      <c r="F35" s="326"/>
      <c r="G35" s="327"/>
      <c r="H35" s="328"/>
      <c r="I35" s="329"/>
      <c r="J35" s="329"/>
      <c r="K35" s="329"/>
    </row>
    <row r="36" spans="1:11" s="239" customFormat="1" ht="35.25" customHeight="1">
      <c r="A36" s="359"/>
      <c r="B36" s="316"/>
      <c r="C36" s="415" t="s">
        <v>436</v>
      </c>
      <c r="D36" s="414"/>
      <c r="E36" s="414"/>
      <c r="F36" s="326"/>
      <c r="G36" s="327"/>
      <c r="H36" s="328"/>
      <c r="I36" s="329"/>
      <c r="J36" s="329"/>
      <c r="K36" s="329"/>
    </row>
    <row r="37" spans="1:6" ht="22.5" customHeight="1">
      <c r="A37" s="110" t="s">
        <v>31</v>
      </c>
      <c r="B37" s="526" t="s">
        <v>532</v>
      </c>
      <c r="C37" s="526"/>
      <c r="D37" s="273">
        <f>D38</f>
        <v>0</v>
      </c>
      <c r="E37" s="273">
        <f>SUM(E38)</f>
        <v>0</v>
      </c>
      <c r="F37" s="273"/>
    </row>
    <row r="38" spans="1:11" s="68" customFormat="1" ht="30" customHeight="1">
      <c r="A38" s="445" t="s">
        <v>4</v>
      </c>
      <c r="B38" s="506" t="s">
        <v>49</v>
      </c>
      <c r="C38" s="507"/>
      <c r="D38" s="28"/>
      <c r="E38" s="28"/>
      <c r="F38" s="459"/>
      <c r="G38" s="5"/>
      <c r="H38" s="70"/>
      <c r="I38" s="69"/>
      <c r="J38" s="69"/>
      <c r="K38" s="69"/>
    </row>
    <row r="39" spans="1:11" s="239" customFormat="1" ht="19.5" customHeight="1">
      <c r="A39" s="330"/>
      <c r="B39" s="169">
        <v>4210</v>
      </c>
      <c r="C39" s="267" t="s">
        <v>240</v>
      </c>
      <c r="D39" s="135"/>
      <c r="E39" s="135"/>
      <c r="F39" s="326"/>
      <c r="G39" s="327"/>
      <c r="H39" s="328"/>
      <c r="I39" s="329"/>
      <c r="J39" s="329"/>
      <c r="K39" s="329"/>
    </row>
    <row r="40" spans="1:11" s="239" customFormat="1" ht="19.5" customHeight="1">
      <c r="A40" s="330"/>
      <c r="B40" s="169">
        <v>4300</v>
      </c>
      <c r="C40" s="267" t="s">
        <v>250</v>
      </c>
      <c r="D40" s="135"/>
      <c r="E40" s="135"/>
      <c r="F40" s="326"/>
      <c r="G40" s="327"/>
      <c r="H40" s="328"/>
      <c r="I40" s="329"/>
      <c r="J40" s="329"/>
      <c r="K40" s="329"/>
    </row>
    <row r="41" spans="1:6" ht="29.25" customHeight="1">
      <c r="A41" s="573" t="s">
        <v>39</v>
      </c>
      <c r="B41" s="574"/>
      <c r="C41" s="575"/>
      <c r="D41" s="311">
        <f>D37+D31+D27+D23+D12+D8</f>
        <v>0</v>
      </c>
      <c r="E41" s="311">
        <f>E37+E31+E27+E23+E12+E8</f>
        <v>0</v>
      </c>
      <c r="F41" s="311"/>
    </row>
    <row r="42" ht="33" customHeight="1"/>
    <row r="43" spans="1:8" s="6" customFormat="1" ht="44.25" customHeight="1">
      <c r="A43" s="512" t="s">
        <v>571</v>
      </c>
      <c r="B43" s="512"/>
      <c r="C43" s="512"/>
      <c r="D43" s="512"/>
      <c r="E43" s="512"/>
      <c r="F43" s="512"/>
      <c r="G43" s="287"/>
      <c r="H43" s="287"/>
    </row>
    <row r="44" spans="1:5" s="6" customFormat="1" ht="12.75" customHeight="1">
      <c r="A44" s="176"/>
      <c r="B44" s="177"/>
      <c r="C44" s="178"/>
      <c r="D44" s="179"/>
      <c r="E44" s="179"/>
    </row>
    <row r="45" spans="1:5" s="6" customFormat="1" ht="13.5" customHeight="1">
      <c r="A45" s="513" t="s">
        <v>547</v>
      </c>
      <c r="B45" s="513"/>
      <c r="C45" s="513"/>
      <c r="D45" s="179"/>
      <c r="E45" s="179"/>
    </row>
    <row r="46" spans="1:5" s="6" customFormat="1" ht="12.75" customHeight="1">
      <c r="A46" s="176"/>
      <c r="B46" s="181" t="s">
        <v>279</v>
      </c>
      <c r="C46" s="181"/>
      <c r="D46" s="180"/>
      <c r="E46" s="180"/>
    </row>
  </sheetData>
  <sheetProtection/>
  <mergeCells count="22">
    <mergeCell ref="B38:C38"/>
    <mergeCell ref="B19:C19"/>
    <mergeCell ref="B20:C20"/>
    <mergeCell ref="B24:C24"/>
    <mergeCell ref="B28:C28"/>
    <mergeCell ref="B32:C32"/>
    <mergeCell ref="A43:F43"/>
    <mergeCell ref="A45:C45"/>
    <mergeCell ref="B8:C8"/>
    <mergeCell ref="B31:C31"/>
    <mergeCell ref="B37:C37"/>
    <mergeCell ref="B23:C23"/>
    <mergeCell ref="B27:C27"/>
    <mergeCell ref="A41:C41"/>
    <mergeCell ref="B9:C9"/>
    <mergeCell ref="B13:C13"/>
    <mergeCell ref="A5:F5"/>
    <mergeCell ref="G5:J5"/>
    <mergeCell ref="B12:C12"/>
    <mergeCell ref="A1:F1"/>
    <mergeCell ref="A2:F2"/>
    <mergeCell ref="A3:F3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66"/>
  <sheetViews>
    <sheetView zoomScalePageLayoutView="0" workbookViewId="0" topLeftCell="A49">
      <selection activeCell="C71" sqref="C71"/>
    </sheetView>
  </sheetViews>
  <sheetFormatPr defaultColWidth="9.00390625" defaultRowHeight="15"/>
  <cols>
    <col min="1" max="1" width="6.140625" style="39" customWidth="1"/>
    <col min="2" max="2" width="8.57421875" style="39" customWidth="1"/>
    <col min="3" max="3" width="36.7109375" style="39" customWidth="1"/>
    <col min="4" max="5" width="12.7109375" style="251" customWidth="1"/>
    <col min="6" max="8" width="12.7109375" style="39" customWidth="1"/>
    <col min="9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96"/>
      <c r="H1" s="496"/>
      <c r="I1" s="416"/>
      <c r="J1" s="416"/>
    </row>
    <row r="2" spans="1:10" s="421" customFormat="1" ht="21.75" customHeight="1">
      <c r="A2" s="496" t="s">
        <v>503</v>
      </c>
      <c r="B2" s="496"/>
      <c r="C2" s="496"/>
      <c r="D2" s="496"/>
      <c r="E2" s="496"/>
      <c r="F2" s="496"/>
      <c r="G2" s="496"/>
      <c r="H2" s="496"/>
      <c r="I2" s="416"/>
      <c r="J2" s="416"/>
    </row>
    <row r="3" spans="1:10" s="421" customFormat="1" ht="21.75" customHeight="1">
      <c r="A3" s="497" t="s">
        <v>470</v>
      </c>
      <c r="B3" s="497"/>
      <c r="C3" s="497"/>
      <c r="D3" s="497"/>
      <c r="E3" s="497"/>
      <c r="F3" s="497"/>
      <c r="G3" s="497"/>
      <c r="H3" s="497"/>
      <c r="I3" s="424"/>
      <c r="J3" s="424"/>
    </row>
    <row r="4" spans="1:10" s="421" customFormat="1" ht="10.5" customHeight="1">
      <c r="A4" s="423"/>
      <c r="B4" s="423"/>
      <c r="C4" s="423"/>
      <c r="D4" s="423"/>
      <c r="E4" s="423"/>
      <c r="F4" s="423"/>
      <c r="G4" s="424"/>
      <c r="H4" s="424"/>
      <c r="I4" s="424"/>
      <c r="J4" s="424"/>
    </row>
    <row r="5" spans="1:8" s="8" customFormat="1" ht="25.5" customHeight="1">
      <c r="A5" s="522" t="s">
        <v>1</v>
      </c>
      <c r="B5" s="522"/>
      <c r="C5" s="522"/>
      <c r="D5" s="522"/>
      <c r="E5" s="522"/>
      <c r="F5" s="522"/>
      <c r="G5" s="522"/>
      <c r="H5" s="522"/>
    </row>
    <row r="6" spans="1:5" ht="15">
      <c r="A6" s="42"/>
      <c r="B6" s="89"/>
      <c r="C6" s="89"/>
      <c r="D6" s="65"/>
      <c r="E6" s="65"/>
    </row>
    <row r="7" spans="1:8" ht="65.25" customHeight="1">
      <c r="A7" s="505" t="s">
        <v>0</v>
      </c>
      <c r="B7" s="503" t="s">
        <v>230</v>
      </c>
      <c r="C7" s="530" t="s">
        <v>1</v>
      </c>
      <c r="D7" s="500" t="s">
        <v>543</v>
      </c>
      <c r="E7" s="500"/>
      <c r="F7" s="500" t="s">
        <v>548</v>
      </c>
      <c r="G7" s="500"/>
      <c r="H7" s="499" t="s">
        <v>275</v>
      </c>
    </row>
    <row r="8" spans="1:8" ht="34.5" customHeight="1">
      <c r="A8" s="505"/>
      <c r="B8" s="504"/>
      <c r="C8" s="531"/>
      <c r="D8" s="62" t="s">
        <v>89</v>
      </c>
      <c r="E8" s="62" t="s">
        <v>90</v>
      </c>
      <c r="F8" s="62" t="s">
        <v>89</v>
      </c>
      <c r="G8" s="62" t="s">
        <v>90</v>
      </c>
      <c r="H8" s="499"/>
    </row>
    <row r="9" spans="1:8" s="86" customFormat="1" ht="22.5" customHeight="1">
      <c r="A9" s="23" t="s">
        <v>3</v>
      </c>
      <c r="B9" s="526" t="s">
        <v>51</v>
      </c>
      <c r="C9" s="526"/>
      <c r="D9" s="195">
        <f>D10</f>
        <v>3665000</v>
      </c>
      <c r="E9" s="195">
        <f>E10</f>
        <v>0</v>
      </c>
      <c r="F9" s="195">
        <f>F10</f>
        <v>3665000</v>
      </c>
      <c r="G9" s="195">
        <f>G10</f>
        <v>0</v>
      </c>
      <c r="H9" s="195"/>
    </row>
    <row r="10" spans="1:8" s="325" customFormat="1" ht="35.25" customHeight="1">
      <c r="A10" s="442" t="s">
        <v>4</v>
      </c>
      <c r="B10" s="506" t="s">
        <v>49</v>
      </c>
      <c r="C10" s="507"/>
      <c r="D10" s="447">
        <v>3665000</v>
      </c>
      <c r="E10" s="447">
        <v>0</v>
      </c>
      <c r="F10" s="447">
        <f>SUM(F11)</f>
        <v>3665000</v>
      </c>
      <c r="G10" s="447">
        <f>SUM(G11)</f>
        <v>0</v>
      </c>
      <c r="H10" s="455"/>
    </row>
    <row r="11" spans="1:8" s="55" customFormat="1" ht="27" customHeight="1">
      <c r="A11" s="33"/>
      <c r="B11" s="227">
        <v>4130</v>
      </c>
      <c r="C11" s="183" t="s">
        <v>322</v>
      </c>
      <c r="D11" s="51">
        <v>0</v>
      </c>
      <c r="E11" s="51">
        <v>0</v>
      </c>
      <c r="F11" s="83">
        <v>3665000</v>
      </c>
      <c r="G11" s="51">
        <v>0</v>
      </c>
      <c r="H11" s="241"/>
    </row>
    <row r="12" spans="1:8" s="86" customFormat="1" ht="22.5" customHeight="1">
      <c r="A12" s="23" t="s">
        <v>20</v>
      </c>
      <c r="B12" s="526" t="s">
        <v>52</v>
      </c>
      <c r="C12" s="526"/>
      <c r="D12" s="195">
        <f>D13+D19+D21</f>
        <v>0</v>
      </c>
      <c r="E12" s="443">
        <f>E13+E19+E21</f>
        <v>3007762</v>
      </c>
      <c r="F12" s="443">
        <f>F13+F19+F21</f>
        <v>0</v>
      </c>
      <c r="G12" s="443">
        <f>G13+G19+G21</f>
        <v>3007762</v>
      </c>
      <c r="H12" s="195"/>
    </row>
    <row r="13" spans="1:8" s="325" customFormat="1" ht="23.25" customHeight="1">
      <c r="A13" s="442" t="s">
        <v>4</v>
      </c>
      <c r="B13" s="528" t="s">
        <v>549</v>
      </c>
      <c r="C13" s="529"/>
      <c r="D13" s="447">
        <f>D14+D15+D16</f>
        <v>0</v>
      </c>
      <c r="E13" s="447">
        <v>2605557</v>
      </c>
      <c r="F13" s="447">
        <f>F14+F15+F16</f>
        <v>0</v>
      </c>
      <c r="G13" s="447">
        <f>SUM(G14:G18)</f>
        <v>2605557</v>
      </c>
      <c r="H13" s="455"/>
    </row>
    <row r="14" spans="1:8" s="55" customFormat="1" ht="33.75" customHeight="1">
      <c r="A14" s="33"/>
      <c r="B14" s="48">
        <v>4010</v>
      </c>
      <c r="C14" s="109" t="s">
        <v>232</v>
      </c>
      <c r="D14" s="51"/>
      <c r="E14" s="51"/>
      <c r="F14" s="245">
        <v>0</v>
      </c>
      <c r="G14" s="51">
        <v>2044321</v>
      </c>
      <c r="H14" s="241"/>
    </row>
    <row r="15" spans="1:8" s="55" customFormat="1" ht="24.75" customHeight="1">
      <c r="A15" s="33"/>
      <c r="B15" s="48">
        <v>4040</v>
      </c>
      <c r="C15" s="109" t="s">
        <v>233</v>
      </c>
      <c r="D15" s="51"/>
      <c r="E15" s="51"/>
      <c r="F15" s="245">
        <v>0</v>
      </c>
      <c r="G15" s="51">
        <v>161100</v>
      </c>
      <c r="H15" s="241"/>
    </row>
    <row r="16" spans="1:8" s="55" customFormat="1" ht="21.75" customHeight="1">
      <c r="A16" s="33"/>
      <c r="B16" s="48">
        <v>4170</v>
      </c>
      <c r="C16" s="107" t="s">
        <v>234</v>
      </c>
      <c r="D16" s="51"/>
      <c r="E16" s="51"/>
      <c r="F16" s="245">
        <v>0</v>
      </c>
      <c r="G16" s="51">
        <v>1500</v>
      </c>
      <c r="H16" s="241"/>
    </row>
    <row r="17" spans="1:8" s="55" customFormat="1" ht="21.75" customHeight="1">
      <c r="A17" s="33"/>
      <c r="B17" s="48">
        <v>4110</v>
      </c>
      <c r="C17" s="29" t="s">
        <v>290</v>
      </c>
      <c r="D17" s="51"/>
      <c r="E17" s="51"/>
      <c r="F17" s="241">
        <v>0</v>
      </c>
      <c r="G17" s="51">
        <v>343854</v>
      </c>
      <c r="H17" s="241"/>
    </row>
    <row r="18" spans="1:8" s="55" customFormat="1" ht="21.75" customHeight="1">
      <c r="A18" s="33"/>
      <c r="B18" s="48">
        <v>4120</v>
      </c>
      <c r="C18" s="29" t="s">
        <v>236</v>
      </c>
      <c r="D18" s="51"/>
      <c r="E18" s="51"/>
      <c r="F18" s="241">
        <v>0</v>
      </c>
      <c r="G18" s="51">
        <v>54782</v>
      </c>
      <c r="H18" s="241"/>
    </row>
    <row r="19" spans="1:8" s="325" customFormat="1" ht="33" customHeight="1">
      <c r="A19" s="442" t="s">
        <v>9</v>
      </c>
      <c r="B19" s="506" t="s">
        <v>48</v>
      </c>
      <c r="C19" s="507"/>
      <c r="D19" s="447">
        <v>0</v>
      </c>
      <c r="E19" s="447">
        <v>4160</v>
      </c>
      <c r="F19" s="456">
        <v>0</v>
      </c>
      <c r="G19" s="447">
        <f>G20</f>
        <v>4160</v>
      </c>
      <c r="H19" s="455"/>
    </row>
    <row r="20" spans="1:8" s="55" customFormat="1" ht="32.25" customHeight="1">
      <c r="A20" s="33"/>
      <c r="B20" s="48">
        <v>3020</v>
      </c>
      <c r="C20" s="30" t="s">
        <v>383</v>
      </c>
      <c r="D20" s="51"/>
      <c r="E20" s="51"/>
      <c r="F20" s="241">
        <v>0</v>
      </c>
      <c r="G20" s="241">
        <v>4160</v>
      </c>
      <c r="H20" s="241"/>
    </row>
    <row r="21" spans="1:8" s="325" customFormat="1" ht="39" customHeight="1">
      <c r="A21" s="442" t="s">
        <v>10</v>
      </c>
      <c r="B21" s="506" t="s">
        <v>49</v>
      </c>
      <c r="C21" s="507"/>
      <c r="D21" s="447">
        <v>0</v>
      </c>
      <c r="E21" s="447">
        <v>398045</v>
      </c>
      <c r="F21" s="447">
        <f>SUM(F22:F38)</f>
        <v>0</v>
      </c>
      <c r="G21" s="447">
        <f>SUM(G22:G38)</f>
        <v>398045</v>
      </c>
      <c r="H21" s="455"/>
    </row>
    <row r="22" spans="1:8" s="76" customFormat="1" ht="35.25" customHeight="1">
      <c r="A22" s="33"/>
      <c r="B22" s="161" t="s">
        <v>317</v>
      </c>
      <c r="C22" s="191" t="s">
        <v>318</v>
      </c>
      <c r="D22" s="51"/>
      <c r="E22" s="51"/>
      <c r="F22" s="51"/>
      <c r="G22" s="51">
        <v>49070</v>
      </c>
      <c r="H22" s="246"/>
    </row>
    <row r="23" spans="1:8" s="76" customFormat="1" ht="21.75" customHeight="1">
      <c r="A23" s="33"/>
      <c r="B23" s="161" t="s">
        <v>239</v>
      </c>
      <c r="C23" s="191" t="s">
        <v>240</v>
      </c>
      <c r="D23" s="51"/>
      <c r="E23" s="51"/>
      <c r="F23" s="51"/>
      <c r="G23" s="51">
        <v>26980</v>
      </c>
      <c r="H23" s="246"/>
    </row>
    <row r="24" spans="1:8" s="76" customFormat="1" ht="31.5" customHeight="1">
      <c r="A24" s="33"/>
      <c r="B24" s="161" t="s">
        <v>241</v>
      </c>
      <c r="C24" s="377" t="s">
        <v>505</v>
      </c>
      <c r="D24" s="51"/>
      <c r="E24" s="51"/>
      <c r="F24" s="51"/>
      <c r="G24" s="51">
        <v>4000</v>
      </c>
      <c r="H24" s="246"/>
    </row>
    <row r="25" spans="1:8" s="76" customFormat="1" ht="19.5" customHeight="1">
      <c r="A25" s="33"/>
      <c r="B25" s="161" t="s">
        <v>243</v>
      </c>
      <c r="C25" s="191" t="s">
        <v>244</v>
      </c>
      <c r="D25" s="51"/>
      <c r="E25" s="51"/>
      <c r="F25" s="51"/>
      <c r="G25" s="51">
        <v>71830</v>
      </c>
      <c r="H25" s="246"/>
    </row>
    <row r="26" spans="1:8" s="76" customFormat="1" ht="19.5" customHeight="1">
      <c r="A26" s="33"/>
      <c r="B26" s="161" t="s">
        <v>245</v>
      </c>
      <c r="C26" s="191" t="s">
        <v>246</v>
      </c>
      <c r="D26" s="51"/>
      <c r="E26" s="51"/>
      <c r="F26" s="51"/>
      <c r="G26" s="51">
        <v>3000</v>
      </c>
      <c r="H26" s="246"/>
    </row>
    <row r="27" spans="1:8" s="76" customFormat="1" ht="19.5" customHeight="1">
      <c r="A27" s="33"/>
      <c r="B27" s="161" t="s">
        <v>247</v>
      </c>
      <c r="C27" s="191" t="s">
        <v>248</v>
      </c>
      <c r="D27" s="51"/>
      <c r="E27" s="51"/>
      <c r="F27" s="51"/>
      <c r="G27" s="51">
        <v>3500</v>
      </c>
      <c r="H27" s="246"/>
    </row>
    <row r="28" spans="1:8" s="76" customFormat="1" ht="19.5" customHeight="1">
      <c r="A28" s="33"/>
      <c r="B28" s="161" t="s">
        <v>249</v>
      </c>
      <c r="C28" s="191" t="s">
        <v>250</v>
      </c>
      <c r="D28" s="51"/>
      <c r="E28" s="51"/>
      <c r="F28" s="51"/>
      <c r="G28" s="51">
        <v>111940</v>
      </c>
      <c r="H28" s="246"/>
    </row>
    <row r="29" spans="1:8" s="76" customFormat="1" ht="19.5" customHeight="1">
      <c r="A29" s="33"/>
      <c r="B29" s="161" t="s">
        <v>251</v>
      </c>
      <c r="C29" s="191" t="s">
        <v>252</v>
      </c>
      <c r="D29" s="51"/>
      <c r="E29" s="51"/>
      <c r="F29" s="51"/>
      <c r="G29" s="51">
        <v>5000</v>
      </c>
      <c r="H29" s="246"/>
    </row>
    <row r="30" spans="1:8" s="76" customFormat="1" ht="44.25" customHeight="1">
      <c r="A30" s="33"/>
      <c r="B30" s="161" t="s">
        <v>253</v>
      </c>
      <c r="C30" s="382" t="s">
        <v>504</v>
      </c>
      <c r="D30" s="51"/>
      <c r="E30" s="51"/>
      <c r="F30" s="51"/>
      <c r="G30" s="51">
        <v>2800</v>
      </c>
      <c r="H30" s="246"/>
    </row>
    <row r="31" spans="1:8" s="76" customFormat="1" ht="48.75" customHeight="1">
      <c r="A31" s="33"/>
      <c r="B31" s="161" t="s">
        <v>255</v>
      </c>
      <c r="C31" s="204" t="s">
        <v>321</v>
      </c>
      <c r="D31" s="51"/>
      <c r="E31" s="51"/>
      <c r="F31" s="51"/>
      <c r="G31" s="51">
        <v>11100</v>
      </c>
      <c r="H31" s="246"/>
    </row>
    <row r="32" spans="1:8" s="76" customFormat="1" ht="19.5" customHeight="1">
      <c r="A32" s="33"/>
      <c r="B32" s="161" t="s">
        <v>257</v>
      </c>
      <c r="C32" s="193" t="s">
        <v>258</v>
      </c>
      <c r="D32" s="51"/>
      <c r="E32" s="51"/>
      <c r="F32" s="51"/>
      <c r="G32" s="51">
        <v>14700</v>
      </c>
      <c r="H32" s="246"/>
    </row>
    <row r="33" spans="1:8" s="76" customFormat="1" ht="19.5" customHeight="1">
      <c r="A33" s="33"/>
      <c r="B33" s="161" t="s">
        <v>295</v>
      </c>
      <c r="C33" s="193" t="s">
        <v>296</v>
      </c>
      <c r="D33" s="51"/>
      <c r="E33" s="51"/>
      <c r="F33" s="51"/>
      <c r="G33" s="51"/>
      <c r="H33" s="246"/>
    </row>
    <row r="34" spans="1:8" s="76" customFormat="1" ht="19.5" customHeight="1">
      <c r="A34" s="33"/>
      <c r="B34" s="161" t="s">
        <v>259</v>
      </c>
      <c r="C34" s="193" t="s">
        <v>260</v>
      </c>
      <c r="D34" s="51"/>
      <c r="E34" s="51"/>
      <c r="F34" s="51"/>
      <c r="G34" s="51">
        <v>3500</v>
      </c>
      <c r="H34" s="246"/>
    </row>
    <row r="35" spans="1:8" s="76" customFormat="1" ht="36.75" customHeight="1">
      <c r="A35" s="33"/>
      <c r="B35" s="161" t="s">
        <v>261</v>
      </c>
      <c r="C35" s="378" t="s">
        <v>262</v>
      </c>
      <c r="D35" s="51"/>
      <c r="E35" s="51"/>
      <c r="F35" s="51"/>
      <c r="G35" s="51">
        <v>81175</v>
      </c>
      <c r="H35" s="246"/>
    </row>
    <row r="36" spans="1:8" s="76" customFormat="1" ht="21" customHeight="1">
      <c r="A36" s="33"/>
      <c r="B36" s="161" t="s">
        <v>263</v>
      </c>
      <c r="C36" s="191" t="s">
        <v>264</v>
      </c>
      <c r="D36" s="51"/>
      <c r="E36" s="51"/>
      <c r="F36" s="51"/>
      <c r="G36" s="51">
        <v>7080</v>
      </c>
      <c r="H36" s="246"/>
    </row>
    <row r="37" spans="1:8" s="76" customFormat="1" ht="30.75" customHeight="1">
      <c r="A37" s="33"/>
      <c r="B37" s="161" t="s">
        <v>319</v>
      </c>
      <c r="C37" s="191" t="s">
        <v>320</v>
      </c>
      <c r="D37" s="51"/>
      <c r="E37" s="51"/>
      <c r="F37" s="51"/>
      <c r="G37" s="51">
        <v>370</v>
      </c>
      <c r="H37" s="246"/>
    </row>
    <row r="38" spans="1:8" s="76" customFormat="1" ht="31.5" customHeight="1">
      <c r="A38" s="33"/>
      <c r="B38" s="161" t="s">
        <v>304</v>
      </c>
      <c r="C38" s="191" t="s">
        <v>271</v>
      </c>
      <c r="D38" s="51"/>
      <c r="E38" s="51"/>
      <c r="F38" s="51"/>
      <c r="G38" s="51">
        <v>2000</v>
      </c>
      <c r="H38" s="246"/>
    </row>
    <row r="39" spans="1:8" s="86" customFormat="1" ht="22.5" customHeight="1">
      <c r="A39" s="23" t="s">
        <v>27</v>
      </c>
      <c r="B39" s="526" t="s">
        <v>53</v>
      </c>
      <c r="C39" s="526"/>
      <c r="D39" s="463">
        <f>D40</f>
        <v>0</v>
      </c>
      <c r="E39" s="463">
        <f>E40</f>
        <v>87438</v>
      </c>
      <c r="F39" s="463">
        <f>F40</f>
        <v>0</v>
      </c>
      <c r="G39" s="463">
        <f>G40</f>
        <v>87438</v>
      </c>
      <c r="H39" s="463">
        <f>H40</f>
        <v>0</v>
      </c>
    </row>
    <row r="40" spans="1:8" s="325" customFormat="1" ht="57.75" customHeight="1">
      <c r="A40" s="462" t="s">
        <v>4</v>
      </c>
      <c r="B40" s="532" t="s">
        <v>552</v>
      </c>
      <c r="C40" s="533"/>
      <c r="D40" s="447">
        <f>D41+D42+D43+D44</f>
        <v>0</v>
      </c>
      <c r="E40" s="447">
        <v>87438</v>
      </c>
      <c r="F40" s="447">
        <f>F41+F42+F43+F44</f>
        <v>0</v>
      </c>
      <c r="G40" s="447">
        <f>G41+G42+G43+G44</f>
        <v>87438</v>
      </c>
      <c r="H40" s="447">
        <f>H41+H42+H43+H44</f>
        <v>0</v>
      </c>
    </row>
    <row r="41" spans="1:8" s="55" customFormat="1" ht="33.75" customHeight="1">
      <c r="A41" s="33"/>
      <c r="B41" s="48">
        <v>4017</v>
      </c>
      <c r="C41" s="109" t="s">
        <v>232</v>
      </c>
      <c r="D41" s="51"/>
      <c r="E41" s="51"/>
      <c r="F41" s="245">
        <v>0</v>
      </c>
      <c r="G41" s="51">
        <v>68000</v>
      </c>
      <c r="H41" s="241"/>
    </row>
    <row r="42" spans="1:8" s="55" customFormat="1" ht="24.75" customHeight="1">
      <c r="A42" s="33"/>
      <c r="B42" s="48">
        <v>4047</v>
      </c>
      <c r="C42" s="109" t="s">
        <v>233</v>
      </c>
      <c r="D42" s="51"/>
      <c r="E42" s="51"/>
      <c r="F42" s="245">
        <v>0</v>
      </c>
      <c r="G42" s="51">
        <v>6388</v>
      </c>
      <c r="H42" s="241"/>
    </row>
    <row r="43" spans="1:8" s="55" customFormat="1" ht="21.75" customHeight="1">
      <c r="A43" s="33"/>
      <c r="B43" s="48">
        <v>4117</v>
      </c>
      <c r="C43" s="29" t="s">
        <v>290</v>
      </c>
      <c r="D43" s="51"/>
      <c r="E43" s="51"/>
      <c r="F43" s="245">
        <v>0</v>
      </c>
      <c r="G43" s="51">
        <v>11100</v>
      </c>
      <c r="H43" s="241"/>
    </row>
    <row r="44" spans="1:8" s="55" customFormat="1" ht="21.75" customHeight="1">
      <c r="A44" s="33"/>
      <c r="B44" s="48">
        <v>4127</v>
      </c>
      <c r="C44" s="29" t="s">
        <v>236</v>
      </c>
      <c r="D44" s="51"/>
      <c r="E44" s="51"/>
      <c r="F44" s="241">
        <v>0</v>
      </c>
      <c r="G44" s="315">
        <v>1950</v>
      </c>
      <c r="H44" s="241"/>
    </row>
    <row r="45" spans="1:8" s="239" customFormat="1" ht="23.25" customHeight="1">
      <c r="A45" s="137" t="s">
        <v>41</v>
      </c>
      <c r="B45" s="242" t="s">
        <v>231</v>
      </c>
      <c r="C45" s="243" t="s">
        <v>61</v>
      </c>
      <c r="D45" s="51"/>
      <c r="E45" s="51"/>
      <c r="F45" s="51"/>
      <c r="G45" s="51"/>
      <c r="H45" s="247"/>
    </row>
    <row r="46" spans="1:8" s="239" customFormat="1" ht="50.25" customHeight="1">
      <c r="A46" s="137" t="s">
        <v>42</v>
      </c>
      <c r="B46" s="242" t="s">
        <v>231</v>
      </c>
      <c r="C46" s="244" t="s">
        <v>92</v>
      </c>
      <c r="D46" s="51"/>
      <c r="E46" s="51"/>
      <c r="F46" s="51"/>
      <c r="G46" s="51"/>
      <c r="H46" s="247"/>
    </row>
    <row r="47" spans="1:8" s="239" customFormat="1" ht="24" customHeight="1">
      <c r="A47" s="137" t="s">
        <v>43</v>
      </c>
      <c r="B47" s="242" t="s">
        <v>231</v>
      </c>
      <c r="C47" s="243" t="s">
        <v>93</v>
      </c>
      <c r="D47" s="51"/>
      <c r="E47" s="51"/>
      <c r="F47" s="51"/>
      <c r="G47" s="51"/>
      <c r="H47" s="247"/>
    </row>
    <row r="48" spans="1:8" s="239" customFormat="1" ht="24" customHeight="1">
      <c r="A48" s="137" t="s">
        <v>44</v>
      </c>
      <c r="B48" s="242" t="s">
        <v>231</v>
      </c>
      <c r="C48" s="243" t="s">
        <v>54</v>
      </c>
      <c r="D48" s="51"/>
      <c r="E48" s="51"/>
      <c r="F48" s="51"/>
      <c r="G48" s="51"/>
      <c r="H48" s="247"/>
    </row>
    <row r="49" spans="1:8" s="239" customFormat="1" ht="24" customHeight="1">
      <c r="A49" s="137" t="s">
        <v>45</v>
      </c>
      <c r="B49" s="242" t="s">
        <v>231</v>
      </c>
      <c r="C49" s="243" t="s">
        <v>50</v>
      </c>
      <c r="D49" s="51"/>
      <c r="E49" s="51"/>
      <c r="F49" s="51"/>
      <c r="G49" s="51"/>
      <c r="H49" s="247"/>
    </row>
    <row r="50" spans="1:8" s="82" customFormat="1" ht="24" customHeight="1">
      <c r="A50" s="534" t="s">
        <v>12</v>
      </c>
      <c r="B50" s="535"/>
      <c r="C50" s="536"/>
      <c r="D50" s="240">
        <f>D12+D9+D39</f>
        <v>3665000</v>
      </c>
      <c r="E50" s="240">
        <f>E12+E9+E39</f>
        <v>3095200</v>
      </c>
      <c r="F50" s="240">
        <f>F12+F9+F39</f>
        <v>3665000</v>
      </c>
      <c r="G50" s="240">
        <f>G12+G9+G39</f>
        <v>3095200</v>
      </c>
      <c r="H50" s="240">
        <f>H12+H9+H39</f>
        <v>0</v>
      </c>
    </row>
    <row r="51" spans="1:8" s="82" customFormat="1" ht="22.5" customHeight="1">
      <c r="A51" s="527" t="s">
        <v>301</v>
      </c>
      <c r="B51" s="527"/>
      <c r="C51" s="527"/>
      <c r="D51" s="539">
        <f>D50+E50</f>
        <v>6760200</v>
      </c>
      <c r="E51" s="539"/>
      <c r="F51" s="539">
        <f>F50+G50</f>
        <v>6760200</v>
      </c>
      <c r="G51" s="539"/>
      <c r="H51" s="263"/>
    </row>
    <row r="52" spans="1:8" s="55" customFormat="1" ht="20.25" customHeight="1">
      <c r="A52" s="154"/>
      <c r="B52" s="61"/>
      <c r="C52" s="61"/>
      <c r="D52" s="248"/>
      <c r="E52" s="249"/>
      <c r="F52" s="250"/>
      <c r="G52" s="250"/>
      <c r="H52" s="238"/>
    </row>
    <row r="53" spans="1:8" ht="30" customHeight="1">
      <c r="A53" s="522" t="s">
        <v>324</v>
      </c>
      <c r="B53" s="522"/>
      <c r="C53" s="522"/>
      <c r="D53" s="522"/>
      <c r="E53" s="522"/>
      <c r="F53" s="522"/>
      <c r="G53" s="522"/>
      <c r="H53" s="522"/>
    </row>
    <row r="54" spans="1:5" ht="17.25" customHeight="1">
      <c r="A54" s="42"/>
      <c r="B54" s="89"/>
      <c r="C54" s="89"/>
      <c r="D54" s="65"/>
      <c r="E54" s="65"/>
    </row>
    <row r="55" spans="1:8" s="87" customFormat="1" ht="76.5" customHeight="1">
      <c r="A55" s="428" t="s">
        <v>0</v>
      </c>
      <c r="B55" s="187" t="s">
        <v>13</v>
      </c>
      <c r="C55" s="427" t="s">
        <v>38</v>
      </c>
      <c r="D55" s="500" t="s">
        <v>543</v>
      </c>
      <c r="E55" s="500"/>
      <c r="F55" s="538" t="s">
        <v>544</v>
      </c>
      <c r="G55" s="538"/>
      <c r="H55" s="220" t="s">
        <v>323</v>
      </c>
    </row>
    <row r="56" spans="1:8" s="87" customFormat="1" ht="24" customHeight="1">
      <c r="A56" s="37" t="s">
        <v>3</v>
      </c>
      <c r="B56" s="110"/>
      <c r="C56" s="189" t="s">
        <v>34</v>
      </c>
      <c r="D56" s="537">
        <f>SUM(D57:E60)</f>
        <v>118680</v>
      </c>
      <c r="E56" s="537"/>
      <c r="F56" s="537">
        <f>SUM(F57:G60)</f>
        <v>118680</v>
      </c>
      <c r="G56" s="537"/>
      <c r="H56" s="260"/>
    </row>
    <row r="57" spans="1:8" ht="74.25" customHeight="1">
      <c r="A57" s="33"/>
      <c r="B57" s="32" t="s">
        <v>15</v>
      </c>
      <c r="C57" s="30" t="s">
        <v>229</v>
      </c>
      <c r="D57" s="514">
        <v>5280</v>
      </c>
      <c r="E57" s="514"/>
      <c r="F57" s="514">
        <v>5280</v>
      </c>
      <c r="G57" s="514"/>
      <c r="H57" s="261"/>
    </row>
    <row r="58" spans="1:8" ht="17.25" customHeight="1">
      <c r="A58" s="33"/>
      <c r="B58" s="26" t="s">
        <v>16</v>
      </c>
      <c r="C58" s="109" t="s">
        <v>17</v>
      </c>
      <c r="D58" s="514">
        <v>4400</v>
      </c>
      <c r="E58" s="514"/>
      <c r="F58" s="514">
        <v>4400</v>
      </c>
      <c r="G58" s="514"/>
      <c r="H58" s="261"/>
    </row>
    <row r="59" spans="1:8" ht="15.75" customHeight="1">
      <c r="A59" s="33"/>
      <c r="B59" s="26" t="s">
        <v>18</v>
      </c>
      <c r="C59" s="29" t="s">
        <v>19</v>
      </c>
      <c r="D59" s="514">
        <v>1000</v>
      </c>
      <c r="E59" s="514"/>
      <c r="F59" s="514">
        <v>1000</v>
      </c>
      <c r="G59" s="514"/>
      <c r="H59" s="261"/>
    </row>
    <row r="60" spans="1:8" ht="76.5" customHeight="1">
      <c r="A60" s="33"/>
      <c r="B60" s="26" t="s">
        <v>81</v>
      </c>
      <c r="C60" s="109" t="s">
        <v>82</v>
      </c>
      <c r="D60" s="514">
        <v>108000</v>
      </c>
      <c r="E60" s="514"/>
      <c r="F60" s="514">
        <v>108000</v>
      </c>
      <c r="G60" s="514"/>
      <c r="H60" s="261"/>
    </row>
    <row r="61" spans="1:8" s="73" customFormat="1" ht="21.75" customHeight="1">
      <c r="A61" s="510" t="s">
        <v>12</v>
      </c>
      <c r="B61" s="510"/>
      <c r="C61" s="510"/>
      <c r="D61" s="515">
        <f>D56</f>
        <v>118680</v>
      </c>
      <c r="E61" s="515"/>
      <c r="F61" s="515">
        <f>F56</f>
        <v>118680</v>
      </c>
      <c r="G61" s="515"/>
      <c r="H61" s="262"/>
    </row>
    <row r="62" ht="9.75" customHeight="1"/>
    <row r="63" spans="1:8" s="6" customFormat="1" ht="44.25" customHeight="1">
      <c r="A63" s="512" t="s">
        <v>545</v>
      </c>
      <c r="B63" s="512"/>
      <c r="C63" s="512"/>
      <c r="D63" s="512"/>
      <c r="E63" s="512"/>
      <c r="F63" s="512"/>
      <c r="G63" s="512"/>
      <c r="H63" s="512"/>
    </row>
    <row r="64" spans="1:5" s="6" customFormat="1" ht="9.75" customHeight="1">
      <c r="A64" s="176"/>
      <c r="B64" s="177"/>
      <c r="C64" s="178"/>
      <c r="D64" s="179"/>
      <c r="E64" s="179"/>
    </row>
    <row r="65" spans="1:5" s="6" customFormat="1" ht="13.5" customHeight="1">
      <c r="A65" s="513" t="s">
        <v>588</v>
      </c>
      <c r="B65" s="513"/>
      <c r="C65" s="513"/>
      <c r="D65" s="179"/>
      <c r="E65" s="179"/>
    </row>
    <row r="66" spans="1:5" s="6" customFormat="1" ht="12.75" customHeight="1">
      <c r="A66" s="176"/>
      <c r="B66" s="181" t="s">
        <v>279</v>
      </c>
      <c r="C66" s="181"/>
      <c r="D66" s="180"/>
      <c r="E66" s="180"/>
    </row>
  </sheetData>
  <sheetProtection/>
  <mergeCells count="40">
    <mergeCell ref="A2:H2"/>
    <mergeCell ref="A3:H3"/>
    <mergeCell ref="F55:G55"/>
    <mergeCell ref="F56:G56"/>
    <mergeCell ref="F57:G57"/>
    <mergeCell ref="A53:H53"/>
    <mergeCell ref="A51:C51"/>
    <mergeCell ref="D51:E51"/>
    <mergeCell ref="F51:G51"/>
    <mergeCell ref="B19:C19"/>
    <mergeCell ref="A1:H1"/>
    <mergeCell ref="A61:C61"/>
    <mergeCell ref="A50:C50"/>
    <mergeCell ref="D55:E55"/>
    <mergeCell ref="D56:E56"/>
    <mergeCell ref="D57:E57"/>
    <mergeCell ref="D60:E60"/>
    <mergeCell ref="F7:G7"/>
    <mergeCell ref="H7:H8"/>
    <mergeCell ref="A5:H5"/>
    <mergeCell ref="F60:G60"/>
    <mergeCell ref="F61:G61"/>
    <mergeCell ref="A65:C65"/>
    <mergeCell ref="A63:H63"/>
    <mergeCell ref="D61:E61"/>
    <mergeCell ref="D59:E59"/>
    <mergeCell ref="F58:G58"/>
    <mergeCell ref="D58:E58"/>
    <mergeCell ref="B39:C39"/>
    <mergeCell ref="B40:C40"/>
    <mergeCell ref="B13:C13"/>
    <mergeCell ref="F59:G59"/>
    <mergeCell ref="B21:C21"/>
    <mergeCell ref="B12:C12"/>
    <mergeCell ref="A7:A8"/>
    <mergeCell ref="D7:E7"/>
    <mergeCell ref="B9:C9"/>
    <mergeCell ref="B7:B8"/>
    <mergeCell ref="C7:C8"/>
    <mergeCell ref="B10:C10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  <ignoredErrors>
    <ignoredError sqref="B58:B60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K39"/>
  <sheetViews>
    <sheetView zoomScalePageLayoutView="0" workbookViewId="0" topLeftCell="A28">
      <selection activeCell="A38" sqref="A38:C38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ht="21.75" customHeight="1">
      <c r="A1" s="496" t="s">
        <v>539</v>
      </c>
      <c r="B1" s="496"/>
      <c r="C1" s="496"/>
      <c r="D1" s="496"/>
      <c r="E1" s="496"/>
      <c r="F1" s="496"/>
    </row>
    <row r="2" spans="1:7" s="3" customFormat="1" ht="21.75" customHeight="1">
      <c r="A2" s="496" t="s">
        <v>455</v>
      </c>
      <c r="B2" s="496"/>
      <c r="C2" s="496"/>
      <c r="D2" s="496"/>
      <c r="E2" s="496"/>
      <c r="F2" s="496"/>
      <c r="G2" s="102"/>
    </row>
    <row r="3" spans="1:7" s="421" customFormat="1" ht="21.75" customHeight="1">
      <c r="A3" s="497" t="s">
        <v>442</v>
      </c>
      <c r="B3" s="497"/>
      <c r="C3" s="497"/>
      <c r="D3" s="497"/>
      <c r="E3" s="497"/>
      <c r="F3" s="497"/>
      <c r="G3" s="422"/>
    </row>
    <row r="4" spans="1:7" ht="9" customHeight="1">
      <c r="A4" s="41"/>
      <c r="B4" s="41"/>
      <c r="C4" s="41"/>
      <c r="D4" s="41"/>
      <c r="E4" s="41"/>
      <c r="F4" s="4"/>
      <c r="G4" s="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72.75" customHeight="1">
      <c r="A7" s="272" t="s">
        <v>0</v>
      </c>
      <c r="B7" s="269" t="s">
        <v>230</v>
      </c>
      <c r="C7" s="271" t="s">
        <v>1</v>
      </c>
      <c r="D7" s="159" t="s">
        <v>237</v>
      </c>
      <c r="E7" s="432" t="s">
        <v>238</v>
      </c>
      <c r="F7" s="275" t="s">
        <v>275</v>
      </c>
      <c r="G7" s="7"/>
    </row>
    <row r="8" spans="1:6" ht="32.25" customHeight="1">
      <c r="A8" s="110" t="s">
        <v>3</v>
      </c>
      <c r="B8" s="526" t="s">
        <v>364</v>
      </c>
      <c r="C8" s="526"/>
      <c r="D8" s="273">
        <f>SUM(D9)</f>
        <v>0</v>
      </c>
      <c r="E8" s="273">
        <f>SUM(E9)</f>
        <v>0</v>
      </c>
      <c r="F8" s="273"/>
    </row>
    <row r="9" spans="1:11" s="68" customFormat="1" ht="41.25" customHeight="1">
      <c r="A9" s="445" t="s">
        <v>4</v>
      </c>
      <c r="B9" s="506" t="s">
        <v>49</v>
      </c>
      <c r="C9" s="507"/>
      <c r="D9" s="28"/>
      <c r="E9" s="28">
        <f>SUM(E10:E11)</f>
        <v>0</v>
      </c>
      <c r="F9" s="459"/>
      <c r="G9" s="4"/>
      <c r="K9" s="92"/>
    </row>
    <row r="10" spans="1:11" s="76" customFormat="1" ht="24.75" customHeight="1">
      <c r="A10" s="74"/>
      <c r="B10" s="316" t="s">
        <v>249</v>
      </c>
      <c r="C10" s="265" t="s">
        <v>250</v>
      </c>
      <c r="D10" s="16"/>
      <c r="E10" s="16"/>
      <c r="F10" s="173"/>
      <c r="G10" s="77"/>
      <c r="I10" s="78"/>
      <c r="J10" s="78"/>
      <c r="K10" s="78"/>
    </row>
    <row r="11" spans="1:11" s="76" customFormat="1" ht="35.25" customHeight="1">
      <c r="A11" s="74"/>
      <c r="B11" s="316" t="s">
        <v>268</v>
      </c>
      <c r="C11" s="377" t="s">
        <v>457</v>
      </c>
      <c r="D11" s="16"/>
      <c r="E11" s="16"/>
      <c r="F11" s="173"/>
      <c r="G11" s="77"/>
      <c r="I11" s="78"/>
      <c r="J11" s="78"/>
      <c r="K11" s="78"/>
    </row>
    <row r="12" spans="1:6" ht="29.25" customHeight="1">
      <c r="A12" s="110" t="s">
        <v>20</v>
      </c>
      <c r="B12" s="526" t="s">
        <v>103</v>
      </c>
      <c r="C12" s="526"/>
      <c r="D12" s="273">
        <f>SUM(D13)</f>
        <v>0</v>
      </c>
      <c r="E12" s="273">
        <f>SUM(E13)</f>
        <v>0</v>
      </c>
      <c r="F12" s="273"/>
    </row>
    <row r="13" spans="1:11" s="68" customFormat="1" ht="41.25" customHeight="1">
      <c r="A13" s="445" t="s">
        <v>4</v>
      </c>
      <c r="B13" s="506" t="s">
        <v>49</v>
      </c>
      <c r="C13" s="507"/>
      <c r="D13" s="28"/>
      <c r="E13" s="28">
        <f>SUM(E14:E15)</f>
        <v>0</v>
      </c>
      <c r="F13" s="459"/>
      <c r="G13" s="4"/>
      <c r="K13" s="92"/>
    </row>
    <row r="14" spans="1:11" s="76" customFormat="1" ht="24.75" customHeight="1">
      <c r="A14" s="74"/>
      <c r="B14" s="316" t="s">
        <v>249</v>
      </c>
      <c r="C14" s="265" t="s">
        <v>250</v>
      </c>
      <c r="D14" s="16"/>
      <c r="E14" s="16"/>
      <c r="F14" s="173"/>
      <c r="G14" s="77"/>
      <c r="I14" s="78"/>
      <c r="J14" s="78"/>
      <c r="K14" s="78"/>
    </row>
    <row r="15" spans="1:11" s="76" customFormat="1" ht="38.25" customHeight="1">
      <c r="A15" s="74"/>
      <c r="B15" s="316" t="s">
        <v>268</v>
      </c>
      <c r="C15" s="377" t="s">
        <v>456</v>
      </c>
      <c r="D15" s="16"/>
      <c r="E15" s="16"/>
      <c r="F15" s="173"/>
      <c r="G15" s="77"/>
      <c r="I15" s="78"/>
      <c r="J15" s="78"/>
      <c r="K15" s="78"/>
    </row>
    <row r="16" spans="1:6" ht="32.25" customHeight="1">
      <c r="A16" s="110" t="s">
        <v>27</v>
      </c>
      <c r="B16" s="526" t="s">
        <v>127</v>
      </c>
      <c r="C16" s="526"/>
      <c r="D16" s="273">
        <f>SUM(D17)</f>
        <v>0</v>
      </c>
      <c r="E16" s="273">
        <f>SUM(E17)</f>
        <v>0</v>
      </c>
      <c r="F16" s="273"/>
    </row>
    <row r="17" spans="1:11" s="68" customFormat="1" ht="39.75" customHeight="1">
      <c r="A17" s="445" t="s">
        <v>4</v>
      </c>
      <c r="B17" s="506" t="s">
        <v>49</v>
      </c>
      <c r="C17" s="507"/>
      <c r="D17" s="28"/>
      <c r="E17" s="28">
        <f>SUM(E18:E18)</f>
        <v>0</v>
      </c>
      <c r="F17" s="459"/>
      <c r="G17" s="4"/>
      <c r="K17" s="92"/>
    </row>
    <row r="18" spans="1:11" s="76" customFormat="1" ht="46.5" customHeight="1">
      <c r="A18" s="74"/>
      <c r="B18" s="316" t="s">
        <v>365</v>
      </c>
      <c r="C18" s="265" t="s">
        <v>366</v>
      </c>
      <c r="D18" s="16"/>
      <c r="E18" s="16"/>
      <c r="F18" s="173"/>
      <c r="G18" s="77"/>
      <c r="I18" s="78"/>
      <c r="J18" s="78"/>
      <c r="K18" s="78"/>
    </row>
    <row r="19" spans="1:6" ht="29.25" customHeight="1">
      <c r="A19" s="573" t="s">
        <v>39</v>
      </c>
      <c r="B19" s="574"/>
      <c r="C19" s="575"/>
      <c r="D19" s="311">
        <f>D8+D16+D12</f>
        <v>0</v>
      </c>
      <c r="E19" s="311">
        <f>E8+E16+E12</f>
        <v>0</v>
      </c>
      <c r="F19" s="311"/>
    </row>
    <row r="20" ht="31.5" customHeight="1"/>
    <row r="21" ht="23.25" customHeight="1"/>
    <row r="22" spans="1:6" ht="30" customHeight="1">
      <c r="A22" s="522" t="s">
        <v>104</v>
      </c>
      <c r="B22" s="522"/>
      <c r="C22" s="522"/>
      <c r="D22" s="522"/>
      <c r="E22" s="522"/>
      <c r="F22" s="522"/>
    </row>
    <row r="24" spans="1:6" ht="69.75" customHeight="1">
      <c r="A24" s="272" t="s">
        <v>0</v>
      </c>
      <c r="B24" s="264" t="s">
        <v>13</v>
      </c>
      <c r="C24" s="264" t="s">
        <v>38</v>
      </c>
      <c r="D24" s="159" t="s">
        <v>540</v>
      </c>
      <c r="E24" s="446" t="s">
        <v>544</v>
      </c>
      <c r="F24" s="275" t="s">
        <v>275</v>
      </c>
    </row>
    <row r="25" spans="1:6" s="87" customFormat="1" ht="27.75" customHeight="1">
      <c r="A25" s="100" t="s">
        <v>3</v>
      </c>
      <c r="B25" s="526" t="s">
        <v>122</v>
      </c>
      <c r="C25" s="526"/>
      <c r="D25" s="21">
        <f>SUM(D26:D26)</f>
        <v>0</v>
      </c>
      <c r="E25" s="21">
        <f>SUM(E26:E26)</f>
        <v>0</v>
      </c>
      <c r="F25" s="201"/>
    </row>
    <row r="26" spans="1:6" ht="67.5" customHeight="1">
      <c r="A26" s="33"/>
      <c r="B26" s="106" t="s">
        <v>126</v>
      </c>
      <c r="C26" s="114" t="s">
        <v>458</v>
      </c>
      <c r="D26" s="16">
        <v>0</v>
      </c>
      <c r="E26" s="16">
        <v>0</v>
      </c>
      <c r="F26" s="170"/>
    </row>
    <row r="27" spans="1:6" s="87" customFormat="1" ht="30" customHeight="1">
      <c r="A27" s="100" t="s">
        <v>20</v>
      </c>
      <c r="B27" s="526" t="s">
        <v>110</v>
      </c>
      <c r="C27" s="526"/>
      <c r="D27" s="21">
        <f>SUM(D28:D28)</f>
        <v>0</v>
      </c>
      <c r="E27" s="21">
        <f>SUM(E28:E28)</f>
        <v>0</v>
      </c>
      <c r="F27" s="201"/>
    </row>
    <row r="28" spans="1:6" ht="27.75" customHeight="1">
      <c r="A28" s="33"/>
      <c r="B28" s="106" t="s">
        <v>23</v>
      </c>
      <c r="C28" s="114" t="s">
        <v>24</v>
      </c>
      <c r="D28" s="16">
        <v>0</v>
      </c>
      <c r="E28" s="16">
        <v>0</v>
      </c>
      <c r="F28" s="170"/>
    </row>
    <row r="29" spans="1:6" s="87" customFormat="1" ht="30.75" customHeight="1">
      <c r="A29" s="100" t="s">
        <v>20</v>
      </c>
      <c r="B29" s="526" t="s">
        <v>103</v>
      </c>
      <c r="C29" s="526"/>
      <c r="D29" s="21">
        <f>SUM(D30:D31)</f>
        <v>0</v>
      </c>
      <c r="E29" s="21">
        <f>SUM(E30:E31)</f>
        <v>0</v>
      </c>
      <c r="F29" s="201"/>
    </row>
    <row r="30" spans="1:6" ht="27.75" customHeight="1">
      <c r="A30" s="33"/>
      <c r="B30" s="106" t="s">
        <v>23</v>
      </c>
      <c r="C30" s="114" t="s">
        <v>24</v>
      </c>
      <c r="D30" s="16">
        <v>0</v>
      </c>
      <c r="E30" s="16">
        <v>0</v>
      </c>
      <c r="F30" s="170"/>
    </row>
    <row r="31" spans="1:6" ht="22.5" customHeight="1">
      <c r="A31" s="33"/>
      <c r="B31" s="32" t="s">
        <v>18</v>
      </c>
      <c r="C31" s="15" t="s">
        <v>19</v>
      </c>
      <c r="D31" s="16">
        <v>0</v>
      </c>
      <c r="E31" s="16">
        <v>0</v>
      </c>
      <c r="F31" s="170"/>
    </row>
    <row r="32" spans="1:6" s="87" customFormat="1" ht="29.25" customHeight="1">
      <c r="A32" s="100" t="s">
        <v>28</v>
      </c>
      <c r="B32" s="526" t="s">
        <v>60</v>
      </c>
      <c r="C32" s="526"/>
      <c r="D32" s="21">
        <f>SUM(D33:D33)</f>
        <v>0</v>
      </c>
      <c r="E32" s="21">
        <f>SUM(E33:E33)</f>
        <v>0</v>
      </c>
      <c r="F32" s="201"/>
    </row>
    <row r="33" spans="1:6" ht="66" customHeight="1">
      <c r="A33" s="33"/>
      <c r="B33" s="106" t="s">
        <v>35</v>
      </c>
      <c r="C33" s="114" t="s">
        <v>36</v>
      </c>
      <c r="D33" s="16">
        <v>0</v>
      </c>
      <c r="E33" s="16">
        <v>0</v>
      </c>
      <c r="F33" s="170"/>
    </row>
    <row r="34" spans="1:6" ht="27" customHeight="1">
      <c r="A34" s="572" t="s">
        <v>12</v>
      </c>
      <c r="B34" s="572"/>
      <c r="C34" s="572"/>
      <c r="D34" s="27">
        <f>D25+D27+D29+D32</f>
        <v>0</v>
      </c>
      <c r="E34" s="27">
        <f>E25+E27+E29+E32</f>
        <v>0</v>
      </c>
      <c r="F34" s="286"/>
    </row>
    <row r="35" spans="1:6" s="322" customFormat="1" ht="27" customHeight="1">
      <c r="A35" s="319"/>
      <c r="B35" s="319"/>
      <c r="C35" s="319"/>
      <c r="D35" s="320"/>
      <c r="E35" s="320"/>
      <c r="F35" s="321"/>
    </row>
    <row r="36" spans="1:8" s="6" customFormat="1" ht="44.25" customHeight="1">
      <c r="A36" s="512" t="s">
        <v>575</v>
      </c>
      <c r="B36" s="512"/>
      <c r="C36" s="512"/>
      <c r="D36" s="512"/>
      <c r="E36" s="512"/>
      <c r="F36" s="512"/>
      <c r="G36" s="287"/>
      <c r="H36" s="287"/>
    </row>
    <row r="37" spans="1:5" s="6" customFormat="1" ht="12.75" customHeight="1">
      <c r="A37" s="176"/>
      <c r="B37" s="177"/>
      <c r="C37" s="178"/>
      <c r="D37" s="179"/>
      <c r="E37" s="179"/>
    </row>
    <row r="38" spans="1:5" s="6" customFormat="1" ht="13.5" customHeight="1">
      <c r="A38" s="513" t="s">
        <v>547</v>
      </c>
      <c r="B38" s="513"/>
      <c r="C38" s="513"/>
      <c r="D38" s="179"/>
      <c r="E38" s="179"/>
    </row>
    <row r="39" spans="1:5" s="6" customFormat="1" ht="12.75" customHeight="1">
      <c r="A39" s="176"/>
      <c r="B39" s="181" t="s">
        <v>279</v>
      </c>
      <c r="C39" s="181"/>
      <c r="D39" s="180"/>
      <c r="E39" s="180"/>
    </row>
  </sheetData>
  <sheetProtection/>
  <mergeCells count="20">
    <mergeCell ref="B27:C27"/>
    <mergeCell ref="B29:C29"/>
    <mergeCell ref="A22:F22"/>
    <mergeCell ref="B25:C25"/>
    <mergeCell ref="G5:J5"/>
    <mergeCell ref="B8:C8"/>
    <mergeCell ref="B9:C9"/>
    <mergeCell ref="B13:C13"/>
    <mergeCell ref="B17:C17"/>
    <mergeCell ref="B16:C16"/>
    <mergeCell ref="A34:C34"/>
    <mergeCell ref="A36:F36"/>
    <mergeCell ref="A38:C38"/>
    <mergeCell ref="A1:F1"/>
    <mergeCell ref="A2:F2"/>
    <mergeCell ref="A3:F3"/>
    <mergeCell ref="A5:F5"/>
    <mergeCell ref="B12:C12"/>
    <mergeCell ref="B32:C32"/>
    <mergeCell ref="A19:C19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I72"/>
  <sheetViews>
    <sheetView zoomScalePageLayoutView="0" workbookViewId="0" topLeftCell="A1">
      <pane ySplit="8" topLeftCell="A64" activePane="bottomLeft" state="frozen"/>
      <selection pane="topLeft" activeCell="A1" sqref="A1"/>
      <selection pane="bottomLeft" activeCell="A71" sqref="A71:C71"/>
    </sheetView>
  </sheetViews>
  <sheetFormatPr defaultColWidth="9.140625" defaultRowHeight="15"/>
  <cols>
    <col min="1" max="1" width="3.8515625" style="11" customWidth="1"/>
    <col min="2" max="2" width="6.28125" style="11" customWidth="1"/>
    <col min="3" max="3" width="41.7109375" style="11" customWidth="1"/>
    <col min="4" max="5" width="20.7109375" style="11" customWidth="1"/>
    <col min="6" max="6" width="15.8515625" style="116" customWidth="1"/>
    <col min="7" max="16384" width="9.140625" style="116" customWidth="1"/>
  </cols>
  <sheetData>
    <row r="1" spans="1:6" s="1" customFormat="1" ht="21.75" customHeight="1">
      <c r="A1" s="496" t="s">
        <v>539</v>
      </c>
      <c r="B1" s="496"/>
      <c r="C1" s="496"/>
      <c r="D1" s="496"/>
      <c r="E1" s="496"/>
      <c r="F1" s="496"/>
    </row>
    <row r="2" spans="1:7" s="3" customFormat="1" ht="21.75" customHeight="1">
      <c r="A2" s="496" t="s">
        <v>472</v>
      </c>
      <c r="B2" s="496"/>
      <c r="C2" s="496"/>
      <c r="D2" s="496"/>
      <c r="E2" s="496"/>
      <c r="F2" s="496"/>
      <c r="G2" s="102"/>
    </row>
    <row r="3" spans="1:7" s="421" customFormat="1" ht="21.75" customHeight="1">
      <c r="A3" s="497" t="s">
        <v>442</v>
      </c>
      <c r="B3" s="497"/>
      <c r="C3" s="497"/>
      <c r="D3" s="497"/>
      <c r="E3" s="497"/>
      <c r="F3" s="497"/>
      <c r="G3" s="422"/>
    </row>
    <row r="4" spans="1:5" ht="15">
      <c r="A4" s="129"/>
      <c r="B4" s="129"/>
      <c r="C4" s="129"/>
      <c r="D4" s="129"/>
      <c r="E4" s="129"/>
    </row>
    <row r="5" spans="1:6" s="128" customFormat="1" ht="30" customHeight="1">
      <c r="A5" s="626" t="s">
        <v>104</v>
      </c>
      <c r="B5" s="626"/>
      <c r="C5" s="626"/>
      <c r="D5" s="626"/>
      <c r="E5" s="626"/>
      <c r="F5" s="626"/>
    </row>
    <row r="6" spans="1:5" ht="15.75">
      <c r="A6" s="127"/>
      <c r="B6" s="127"/>
      <c r="C6" s="127"/>
      <c r="D6" s="127"/>
      <c r="E6" s="127"/>
    </row>
    <row r="7" spans="1:6" s="126" customFormat="1" ht="12">
      <c r="A7" s="627" t="s">
        <v>0</v>
      </c>
      <c r="B7" s="627" t="s">
        <v>13</v>
      </c>
      <c r="C7" s="627" t="s">
        <v>104</v>
      </c>
      <c r="D7" s="623" t="s">
        <v>540</v>
      </c>
      <c r="E7" s="623" t="s">
        <v>576</v>
      </c>
      <c r="F7" s="627" t="s">
        <v>275</v>
      </c>
    </row>
    <row r="8" spans="1:6" s="126" customFormat="1" ht="65.25" customHeight="1">
      <c r="A8" s="627"/>
      <c r="B8" s="627"/>
      <c r="C8" s="627"/>
      <c r="D8" s="624"/>
      <c r="E8" s="624"/>
      <c r="F8" s="627"/>
    </row>
    <row r="9" spans="1:6" ht="30.75" customHeight="1">
      <c r="A9" s="119" t="s">
        <v>4</v>
      </c>
      <c r="B9" s="622" t="s">
        <v>186</v>
      </c>
      <c r="C9" s="622"/>
      <c r="D9" s="147">
        <v>0</v>
      </c>
      <c r="E9" s="147">
        <v>0</v>
      </c>
      <c r="F9" s="111"/>
    </row>
    <row r="10" spans="1:6" ht="63" customHeight="1">
      <c r="A10" s="48"/>
      <c r="B10" s="122" t="s">
        <v>185</v>
      </c>
      <c r="C10" s="125" t="s">
        <v>139</v>
      </c>
      <c r="D10" s="368">
        <v>0</v>
      </c>
      <c r="E10" s="368">
        <v>0</v>
      </c>
      <c r="F10" s="117"/>
    </row>
    <row r="11" spans="1:6" ht="23.25" customHeight="1">
      <c r="A11" s="119" t="s">
        <v>9</v>
      </c>
      <c r="B11" s="622" t="s">
        <v>184</v>
      </c>
      <c r="C11" s="622"/>
      <c r="D11" s="147">
        <v>0</v>
      </c>
      <c r="E11" s="147">
        <v>0</v>
      </c>
      <c r="F11" s="111"/>
    </row>
    <row r="12" spans="1:6" ht="67.5" customHeight="1">
      <c r="A12" s="48"/>
      <c r="B12" s="122" t="s">
        <v>183</v>
      </c>
      <c r="C12" s="125" t="s">
        <v>182</v>
      </c>
      <c r="D12" s="368">
        <v>0</v>
      </c>
      <c r="E12" s="368">
        <v>0</v>
      </c>
      <c r="F12" s="117"/>
    </row>
    <row r="13" spans="1:6" ht="22.5" customHeight="1">
      <c r="A13" s="119" t="s">
        <v>10</v>
      </c>
      <c r="B13" s="622" t="s">
        <v>181</v>
      </c>
      <c r="C13" s="622"/>
      <c r="D13" s="147">
        <v>0</v>
      </c>
      <c r="E13" s="147">
        <v>0</v>
      </c>
      <c r="F13" s="111"/>
    </row>
    <row r="14" spans="1:6" ht="84" customHeight="1">
      <c r="A14" s="600"/>
      <c r="B14" s="121" t="s">
        <v>153</v>
      </c>
      <c r="C14" s="120" t="s">
        <v>152</v>
      </c>
      <c r="D14" s="368">
        <v>0</v>
      </c>
      <c r="E14" s="368">
        <v>0</v>
      </c>
      <c r="F14" s="117"/>
    </row>
    <row r="15" spans="1:6" ht="68.25" customHeight="1">
      <c r="A15" s="601"/>
      <c r="B15" s="48">
        <v>6300</v>
      </c>
      <c r="C15" s="120" t="s">
        <v>180</v>
      </c>
      <c r="D15" s="368">
        <v>0</v>
      </c>
      <c r="E15" s="368">
        <v>0</v>
      </c>
      <c r="F15" s="117"/>
    </row>
    <row r="16" spans="1:6" ht="47.25" customHeight="1">
      <c r="A16" s="602"/>
      <c r="B16" s="48">
        <v>6430</v>
      </c>
      <c r="C16" s="120" t="s">
        <v>179</v>
      </c>
      <c r="D16" s="368">
        <v>0</v>
      </c>
      <c r="E16" s="368">
        <v>0</v>
      </c>
      <c r="F16" s="117"/>
    </row>
    <row r="17" spans="1:6" ht="21" customHeight="1">
      <c r="A17" s="119" t="s">
        <v>11</v>
      </c>
      <c r="B17" s="625" t="s">
        <v>178</v>
      </c>
      <c r="C17" s="625"/>
      <c r="D17" s="147">
        <v>0</v>
      </c>
      <c r="E17" s="147">
        <v>0</v>
      </c>
      <c r="F17" s="111"/>
    </row>
    <row r="18" spans="1:6" ht="60" customHeight="1">
      <c r="A18" s="115"/>
      <c r="B18" s="48">
        <v>2310</v>
      </c>
      <c r="C18" s="120" t="s">
        <v>156</v>
      </c>
      <c r="D18" s="368">
        <v>0</v>
      </c>
      <c r="E18" s="368">
        <v>0</v>
      </c>
      <c r="F18" s="117"/>
    </row>
    <row r="19" spans="1:6" ht="24" customHeight="1">
      <c r="A19" s="119" t="s">
        <v>29</v>
      </c>
      <c r="B19" s="622" t="s">
        <v>177</v>
      </c>
      <c r="C19" s="622"/>
      <c r="D19" s="147">
        <v>0</v>
      </c>
      <c r="E19" s="147">
        <v>0</v>
      </c>
      <c r="F19" s="111"/>
    </row>
    <row r="20" spans="1:6" ht="63" customHeight="1">
      <c r="A20" s="115"/>
      <c r="B20" s="48">
        <v>2110</v>
      </c>
      <c r="C20" s="120" t="s">
        <v>139</v>
      </c>
      <c r="D20" s="368">
        <v>0</v>
      </c>
      <c r="E20" s="368">
        <v>0</v>
      </c>
      <c r="F20" s="117"/>
    </row>
    <row r="21" spans="1:6" ht="25.5" customHeight="1">
      <c r="A21" s="119" t="s">
        <v>41</v>
      </c>
      <c r="B21" s="622" t="s">
        <v>176</v>
      </c>
      <c r="C21" s="622"/>
      <c r="D21" s="147">
        <v>0</v>
      </c>
      <c r="E21" s="147">
        <v>0</v>
      </c>
      <c r="F21" s="111"/>
    </row>
    <row r="22" spans="1:6" ht="66.75" customHeight="1">
      <c r="A22" s="115"/>
      <c r="B22" s="48">
        <v>2110</v>
      </c>
      <c r="C22" s="120" t="s">
        <v>139</v>
      </c>
      <c r="D22" s="368">
        <v>0</v>
      </c>
      <c r="E22" s="368">
        <v>0</v>
      </c>
      <c r="F22" s="117"/>
    </row>
    <row r="23" spans="1:6" ht="29.25" customHeight="1">
      <c r="A23" s="119" t="s">
        <v>42</v>
      </c>
      <c r="B23" s="622" t="s">
        <v>37</v>
      </c>
      <c r="C23" s="622"/>
      <c r="D23" s="147">
        <v>0</v>
      </c>
      <c r="E23" s="147">
        <v>0</v>
      </c>
      <c r="F23" s="111"/>
    </row>
    <row r="24" spans="1:6" ht="59.25" customHeight="1">
      <c r="A24" s="115"/>
      <c r="B24" s="48">
        <v>2110</v>
      </c>
      <c r="C24" s="120" t="s">
        <v>139</v>
      </c>
      <c r="D24" s="368">
        <v>0</v>
      </c>
      <c r="E24" s="368">
        <v>0</v>
      </c>
      <c r="F24" s="117"/>
    </row>
    <row r="25" spans="1:6" s="118" customFormat="1" ht="22.5" customHeight="1">
      <c r="A25" s="119" t="s">
        <v>43</v>
      </c>
      <c r="B25" s="622" t="s">
        <v>175</v>
      </c>
      <c r="C25" s="622"/>
      <c r="D25" s="147">
        <v>0</v>
      </c>
      <c r="E25" s="147">
        <v>0</v>
      </c>
      <c r="F25" s="111"/>
    </row>
    <row r="26" spans="1:6" ht="63" customHeight="1">
      <c r="A26" s="115"/>
      <c r="B26" s="48">
        <v>2110</v>
      </c>
      <c r="C26" s="120" t="s">
        <v>139</v>
      </c>
      <c r="D26" s="368">
        <v>0</v>
      </c>
      <c r="E26" s="368">
        <v>0</v>
      </c>
      <c r="F26" s="117"/>
    </row>
    <row r="27" spans="1:6" s="118" customFormat="1" ht="23.25" customHeight="1">
      <c r="A27" s="119" t="s">
        <v>44</v>
      </c>
      <c r="B27" s="622" t="s">
        <v>174</v>
      </c>
      <c r="C27" s="622"/>
      <c r="D27" s="147">
        <v>0</v>
      </c>
      <c r="E27" s="147">
        <v>0</v>
      </c>
      <c r="F27" s="111"/>
    </row>
    <row r="28" spans="1:6" ht="66" customHeight="1">
      <c r="A28" s="115"/>
      <c r="B28" s="48">
        <v>2110</v>
      </c>
      <c r="C28" s="120" t="s">
        <v>139</v>
      </c>
      <c r="D28" s="368">
        <v>0</v>
      </c>
      <c r="E28" s="368">
        <v>0</v>
      </c>
      <c r="F28" s="117"/>
    </row>
    <row r="29" spans="1:6" s="118" customFormat="1" ht="23.25" customHeight="1">
      <c r="A29" s="119" t="s">
        <v>45</v>
      </c>
      <c r="B29" s="622" t="s">
        <v>173</v>
      </c>
      <c r="C29" s="622"/>
      <c r="D29" s="147">
        <v>0</v>
      </c>
      <c r="E29" s="147">
        <v>0</v>
      </c>
      <c r="F29" s="111"/>
    </row>
    <row r="30" spans="1:6" ht="54" customHeight="1">
      <c r="A30" s="600"/>
      <c r="B30" s="48">
        <v>2110</v>
      </c>
      <c r="C30" s="120" t="s">
        <v>139</v>
      </c>
      <c r="D30" s="368">
        <v>0</v>
      </c>
      <c r="E30" s="368">
        <v>0</v>
      </c>
      <c r="F30" s="117"/>
    </row>
    <row r="31" spans="1:6" ht="60" customHeight="1">
      <c r="A31" s="602"/>
      <c r="B31" s="48">
        <v>2120</v>
      </c>
      <c r="C31" s="120" t="s">
        <v>172</v>
      </c>
      <c r="D31" s="368">
        <v>0</v>
      </c>
      <c r="E31" s="368">
        <v>0</v>
      </c>
      <c r="F31" s="117"/>
    </row>
    <row r="32" spans="1:6" s="118" customFormat="1" ht="22.5" customHeight="1">
      <c r="A32" s="119" t="s">
        <v>171</v>
      </c>
      <c r="B32" s="622" t="s">
        <v>33</v>
      </c>
      <c r="C32" s="622"/>
      <c r="D32" s="147">
        <v>0</v>
      </c>
      <c r="E32" s="147">
        <v>0</v>
      </c>
      <c r="F32" s="111"/>
    </row>
    <row r="33" spans="1:6" ht="62.25" customHeight="1">
      <c r="A33" s="124"/>
      <c r="B33" s="48">
        <v>2110</v>
      </c>
      <c r="C33" s="120" t="s">
        <v>139</v>
      </c>
      <c r="D33" s="368">
        <v>0</v>
      </c>
      <c r="E33" s="368">
        <v>0</v>
      </c>
      <c r="F33" s="117"/>
    </row>
    <row r="34" spans="1:6" s="118" customFormat="1" ht="24.75" customHeight="1">
      <c r="A34" s="119" t="s">
        <v>170</v>
      </c>
      <c r="B34" s="622" t="s">
        <v>169</v>
      </c>
      <c r="C34" s="622"/>
      <c r="D34" s="147">
        <v>0</v>
      </c>
      <c r="E34" s="147">
        <v>0</v>
      </c>
      <c r="F34" s="111"/>
    </row>
    <row r="35" spans="1:6" ht="24.75" customHeight="1">
      <c r="A35" s="600"/>
      <c r="B35" s="123" t="s">
        <v>168</v>
      </c>
      <c r="C35" s="113" t="s">
        <v>167</v>
      </c>
      <c r="D35" s="368">
        <v>0</v>
      </c>
      <c r="E35" s="368">
        <v>0</v>
      </c>
      <c r="F35" s="117"/>
    </row>
    <row r="36" spans="1:6" ht="24.75" customHeight="1">
      <c r="A36" s="602"/>
      <c r="B36" s="122" t="s">
        <v>166</v>
      </c>
      <c r="C36" s="113" t="s">
        <v>165</v>
      </c>
      <c r="D36" s="368">
        <v>0</v>
      </c>
      <c r="E36" s="368">
        <v>0</v>
      </c>
      <c r="F36" s="117"/>
    </row>
    <row r="37" spans="1:6" s="118" customFormat="1" ht="23.25" customHeight="1">
      <c r="A37" s="119" t="s">
        <v>164</v>
      </c>
      <c r="B37" s="622" t="s">
        <v>163</v>
      </c>
      <c r="C37" s="622"/>
      <c r="D37" s="147">
        <v>0</v>
      </c>
      <c r="E37" s="147">
        <v>0</v>
      </c>
      <c r="F37" s="111"/>
    </row>
    <row r="38" spans="1:6" ht="21" customHeight="1">
      <c r="A38" s="115"/>
      <c r="B38" s="48">
        <v>2920</v>
      </c>
      <c r="C38" s="112" t="s">
        <v>158</v>
      </c>
      <c r="D38" s="368">
        <v>0</v>
      </c>
      <c r="E38" s="368">
        <v>0</v>
      </c>
      <c r="F38" s="117"/>
    </row>
    <row r="39" spans="1:6" s="118" customFormat="1" ht="22.5" customHeight="1">
      <c r="A39" s="119" t="s">
        <v>162</v>
      </c>
      <c r="B39" s="622" t="s">
        <v>161</v>
      </c>
      <c r="C39" s="622"/>
      <c r="D39" s="147">
        <v>0</v>
      </c>
      <c r="E39" s="147">
        <v>0</v>
      </c>
      <c r="F39" s="111"/>
    </row>
    <row r="40" spans="1:6" ht="25.5" customHeight="1">
      <c r="A40" s="115"/>
      <c r="B40" s="48">
        <v>2920</v>
      </c>
      <c r="C40" s="112" t="s">
        <v>158</v>
      </c>
      <c r="D40" s="368">
        <v>0</v>
      </c>
      <c r="E40" s="368">
        <v>0</v>
      </c>
      <c r="F40" s="117"/>
    </row>
    <row r="41" spans="1:6" s="118" customFormat="1" ht="24.75" customHeight="1">
      <c r="A41" s="119" t="s">
        <v>160</v>
      </c>
      <c r="B41" s="622" t="s">
        <v>159</v>
      </c>
      <c r="C41" s="622"/>
      <c r="D41" s="147">
        <v>0</v>
      </c>
      <c r="E41" s="147">
        <v>0</v>
      </c>
      <c r="F41" s="111"/>
    </row>
    <row r="42" spans="1:6" ht="30" customHeight="1">
      <c r="A42" s="115"/>
      <c r="B42" s="48">
        <v>2920</v>
      </c>
      <c r="C42" s="112" t="s">
        <v>158</v>
      </c>
      <c r="D42" s="368">
        <v>0</v>
      </c>
      <c r="E42" s="368">
        <v>0</v>
      </c>
      <c r="F42" s="117"/>
    </row>
    <row r="43" spans="1:6" s="118" customFormat="1" ht="23.25" customHeight="1">
      <c r="A43" s="119" t="s">
        <v>157</v>
      </c>
      <c r="B43" s="622" t="s">
        <v>40</v>
      </c>
      <c r="C43" s="622"/>
      <c r="D43" s="147">
        <v>0</v>
      </c>
      <c r="E43" s="147">
        <v>0</v>
      </c>
      <c r="F43" s="111"/>
    </row>
    <row r="44" spans="1:6" ht="60.75" customHeight="1">
      <c r="A44" s="115"/>
      <c r="B44" s="48">
        <v>2310</v>
      </c>
      <c r="C44" s="120" t="s">
        <v>156</v>
      </c>
      <c r="D44" s="368">
        <v>0</v>
      </c>
      <c r="E44" s="368">
        <v>0</v>
      </c>
      <c r="F44" s="117"/>
    </row>
    <row r="45" spans="1:6" s="118" customFormat="1" ht="23.25" customHeight="1">
      <c r="A45" s="119" t="s">
        <v>155</v>
      </c>
      <c r="B45" s="622" t="s">
        <v>154</v>
      </c>
      <c r="C45" s="622"/>
      <c r="D45" s="147">
        <v>0</v>
      </c>
      <c r="E45" s="147">
        <v>0</v>
      </c>
      <c r="F45" s="111"/>
    </row>
    <row r="46" spans="1:6" s="118" customFormat="1" ht="92.25" customHeight="1">
      <c r="A46" s="616"/>
      <c r="B46" s="121" t="s">
        <v>153</v>
      </c>
      <c r="C46" s="120" t="s">
        <v>152</v>
      </c>
      <c r="D46" s="368">
        <v>0</v>
      </c>
      <c r="E46" s="368">
        <v>0</v>
      </c>
      <c r="F46" s="117"/>
    </row>
    <row r="47" spans="1:6" ht="60" customHeight="1">
      <c r="A47" s="617"/>
      <c r="B47" s="48">
        <v>6300</v>
      </c>
      <c r="C47" s="120" t="s">
        <v>151</v>
      </c>
      <c r="D47" s="368">
        <v>0</v>
      </c>
      <c r="E47" s="368">
        <v>0</v>
      </c>
      <c r="F47" s="117"/>
    </row>
    <row r="48" spans="1:6" ht="49.5" customHeight="1">
      <c r="A48" s="618"/>
      <c r="B48" s="48">
        <v>2130</v>
      </c>
      <c r="C48" s="120" t="s">
        <v>145</v>
      </c>
      <c r="D48" s="368">
        <v>0</v>
      </c>
      <c r="E48" s="368">
        <v>0</v>
      </c>
      <c r="F48" s="117"/>
    </row>
    <row r="49" spans="1:6" s="118" customFormat="1" ht="24.75" customHeight="1">
      <c r="A49" s="119" t="s">
        <v>150</v>
      </c>
      <c r="B49" s="622" t="s">
        <v>149</v>
      </c>
      <c r="C49" s="622"/>
      <c r="D49" s="147">
        <v>0</v>
      </c>
      <c r="E49" s="147">
        <v>0</v>
      </c>
      <c r="F49" s="111"/>
    </row>
    <row r="50" spans="1:6" ht="61.5" customHeight="1">
      <c r="A50" s="115"/>
      <c r="B50" s="48">
        <v>2110</v>
      </c>
      <c r="C50" s="120" t="s">
        <v>139</v>
      </c>
      <c r="D50" s="368">
        <v>0</v>
      </c>
      <c r="E50" s="368">
        <v>0</v>
      </c>
      <c r="F50" s="117"/>
    </row>
    <row r="51" spans="1:6" s="118" customFormat="1" ht="26.25" customHeight="1">
      <c r="A51" s="119" t="s">
        <v>148</v>
      </c>
      <c r="B51" s="622" t="s">
        <v>14</v>
      </c>
      <c r="C51" s="622"/>
      <c r="D51" s="147">
        <v>0</v>
      </c>
      <c r="E51" s="147">
        <v>0</v>
      </c>
      <c r="F51" s="111"/>
    </row>
    <row r="52" spans="1:6" ht="60.75" customHeight="1">
      <c r="A52" s="115"/>
      <c r="B52" s="48">
        <v>2320</v>
      </c>
      <c r="C52" s="113" t="s">
        <v>138</v>
      </c>
      <c r="D52" s="368">
        <v>0</v>
      </c>
      <c r="E52" s="368">
        <v>0</v>
      </c>
      <c r="F52" s="117"/>
    </row>
    <row r="53" spans="1:6" s="118" customFormat="1" ht="22.5" customHeight="1">
      <c r="A53" s="119" t="s">
        <v>147</v>
      </c>
      <c r="B53" s="622" t="s">
        <v>146</v>
      </c>
      <c r="C53" s="622"/>
      <c r="D53" s="147">
        <v>0</v>
      </c>
      <c r="E53" s="147">
        <v>0</v>
      </c>
      <c r="F53" s="111"/>
    </row>
    <row r="54" spans="1:6" ht="42.75" customHeight="1">
      <c r="A54" s="115"/>
      <c r="B54" s="48">
        <v>2130</v>
      </c>
      <c r="C54" s="120" t="s">
        <v>145</v>
      </c>
      <c r="D54" s="368">
        <v>0</v>
      </c>
      <c r="E54" s="368">
        <v>0</v>
      </c>
      <c r="F54" s="369"/>
    </row>
    <row r="55" spans="1:6" s="118" customFormat="1" ht="26.25" customHeight="1">
      <c r="A55" s="119" t="s">
        <v>144</v>
      </c>
      <c r="B55" s="622" t="s">
        <v>143</v>
      </c>
      <c r="C55" s="622"/>
      <c r="D55" s="147">
        <v>0</v>
      </c>
      <c r="E55" s="147">
        <v>0</v>
      </c>
      <c r="F55" s="111"/>
    </row>
    <row r="56" spans="1:6" ht="60.75" customHeight="1">
      <c r="A56" s="115"/>
      <c r="B56" s="48">
        <v>2320</v>
      </c>
      <c r="C56" s="113" t="s">
        <v>138</v>
      </c>
      <c r="D56" s="368">
        <v>0</v>
      </c>
      <c r="E56" s="368">
        <v>0</v>
      </c>
      <c r="F56" s="117"/>
    </row>
    <row r="57" spans="1:6" s="118" customFormat="1" ht="26.25" customHeight="1">
      <c r="A57" s="119" t="s">
        <v>142</v>
      </c>
      <c r="B57" s="622" t="s">
        <v>141</v>
      </c>
      <c r="C57" s="622"/>
      <c r="D57" s="147">
        <v>0</v>
      </c>
      <c r="E57" s="147">
        <v>0</v>
      </c>
      <c r="F57" s="111"/>
    </row>
    <row r="58" spans="1:6" ht="68.25" customHeight="1">
      <c r="A58" s="115"/>
      <c r="B58" s="48">
        <v>2110</v>
      </c>
      <c r="C58" s="120" t="s">
        <v>139</v>
      </c>
      <c r="D58" s="368">
        <v>0</v>
      </c>
      <c r="E58" s="368">
        <v>0</v>
      </c>
      <c r="F58" s="117"/>
    </row>
    <row r="59" spans="1:6" s="118" customFormat="1" ht="31.5" customHeight="1">
      <c r="A59" s="119" t="s">
        <v>140</v>
      </c>
      <c r="B59" s="622" t="s">
        <v>32</v>
      </c>
      <c r="C59" s="622"/>
      <c r="D59" s="147">
        <v>0</v>
      </c>
      <c r="E59" s="147">
        <v>0</v>
      </c>
      <c r="F59" s="111"/>
    </row>
    <row r="60" spans="1:6" ht="58.5" customHeight="1">
      <c r="A60" s="115"/>
      <c r="B60" s="48">
        <v>2110</v>
      </c>
      <c r="C60" s="120" t="s">
        <v>139</v>
      </c>
      <c r="D60" s="368">
        <v>0</v>
      </c>
      <c r="E60" s="368">
        <v>0</v>
      </c>
      <c r="F60" s="117"/>
    </row>
    <row r="61" spans="1:6" ht="60" customHeight="1">
      <c r="A61" s="115"/>
      <c r="B61" s="48">
        <v>2320</v>
      </c>
      <c r="C61" s="113" t="s">
        <v>138</v>
      </c>
      <c r="D61" s="368">
        <v>0</v>
      </c>
      <c r="E61" s="368">
        <v>0</v>
      </c>
      <c r="F61" s="117"/>
    </row>
    <row r="62" spans="1:6" s="118" customFormat="1" ht="26.25" customHeight="1">
      <c r="A62" s="119" t="s">
        <v>137</v>
      </c>
      <c r="B62" s="622" t="s">
        <v>34</v>
      </c>
      <c r="C62" s="622"/>
      <c r="D62" s="147">
        <v>0</v>
      </c>
      <c r="E62" s="147">
        <v>0</v>
      </c>
      <c r="F62" s="111"/>
    </row>
    <row r="63" spans="1:6" ht="73.5" customHeight="1">
      <c r="A63" s="115"/>
      <c r="B63" s="48">
        <v>2690</v>
      </c>
      <c r="C63" s="113" t="s">
        <v>136</v>
      </c>
      <c r="D63" s="368">
        <v>0</v>
      </c>
      <c r="E63" s="368">
        <v>0</v>
      </c>
      <c r="F63" s="117"/>
    </row>
    <row r="64" spans="1:6" s="118" customFormat="1" ht="24" customHeight="1">
      <c r="A64" s="119" t="s">
        <v>135</v>
      </c>
      <c r="B64" s="622" t="s">
        <v>134</v>
      </c>
      <c r="C64" s="622"/>
      <c r="D64" s="147">
        <v>0</v>
      </c>
      <c r="E64" s="147">
        <v>0</v>
      </c>
      <c r="F64" s="111"/>
    </row>
    <row r="65" spans="1:6" ht="68.25" customHeight="1">
      <c r="A65" s="600"/>
      <c r="B65" s="48">
        <v>2007</v>
      </c>
      <c r="C65" s="370" t="s">
        <v>152</v>
      </c>
      <c r="D65" s="368">
        <v>0</v>
      </c>
      <c r="E65" s="368">
        <v>0</v>
      </c>
      <c r="F65" s="117"/>
    </row>
    <row r="66" spans="1:6" ht="66" customHeight="1">
      <c r="A66" s="602"/>
      <c r="B66" s="48">
        <v>2009</v>
      </c>
      <c r="C66" s="370" t="s">
        <v>152</v>
      </c>
      <c r="D66" s="368">
        <v>0</v>
      </c>
      <c r="E66" s="368">
        <v>0</v>
      </c>
      <c r="F66" s="117"/>
    </row>
    <row r="67" spans="1:6" s="87" customFormat="1" ht="36" customHeight="1">
      <c r="A67" s="619" t="s">
        <v>39</v>
      </c>
      <c r="B67" s="620"/>
      <c r="C67" s="621"/>
      <c r="D67" s="350">
        <f>D9+D11+D13+D17+D19+D21+D23+D25+D27+D29+D32+D34+D37+D39+D41+D43+D45+D49+D51+D53+D55+D57+D59+D62+D64</f>
        <v>0</v>
      </c>
      <c r="E67" s="350">
        <f>E9+E11+E13+E17+E19+E21+E23+E25+E27+E29+E32+E34+E37+E39+E41+E43+E45+E49+E51+E53+E55+E57+E59+E62+E64</f>
        <v>0</v>
      </c>
      <c r="F67" s="371"/>
    </row>
    <row r="68" spans="4:5" ht="15">
      <c r="D68" s="39"/>
      <c r="E68" s="39"/>
    </row>
    <row r="69" spans="1:9" s="6" customFormat="1" ht="39.75" customHeight="1">
      <c r="A69" s="512" t="s">
        <v>577</v>
      </c>
      <c r="B69" s="512"/>
      <c r="C69" s="512"/>
      <c r="D69" s="512"/>
      <c r="E69" s="512"/>
      <c r="F69" s="512"/>
      <c r="G69" s="287"/>
      <c r="H69" s="287"/>
      <c r="I69" s="287"/>
    </row>
    <row r="70" spans="1:5" s="6" customFormat="1" ht="12.75" customHeight="1">
      <c r="A70" s="176"/>
      <c r="B70" s="177"/>
      <c r="C70" s="178"/>
      <c r="D70" s="179"/>
      <c r="E70" s="179"/>
    </row>
    <row r="71" spans="1:5" s="6" customFormat="1" ht="13.5" customHeight="1">
      <c r="A71" s="513" t="s">
        <v>547</v>
      </c>
      <c r="B71" s="513"/>
      <c r="C71" s="513"/>
      <c r="D71" s="179"/>
      <c r="E71" s="179"/>
    </row>
    <row r="72" spans="1:5" s="6" customFormat="1" ht="12.75" customHeight="1">
      <c r="A72" s="176"/>
      <c r="B72" s="181" t="s">
        <v>279</v>
      </c>
      <c r="C72" s="181"/>
      <c r="D72" s="180"/>
      <c r="E72" s="180"/>
    </row>
  </sheetData>
  <sheetProtection/>
  <mergeCells count="43">
    <mergeCell ref="B17:C17"/>
    <mergeCell ref="A5:F5"/>
    <mergeCell ref="F7:F8"/>
    <mergeCell ref="B19:C19"/>
    <mergeCell ref="E7:E8"/>
    <mergeCell ref="B9:C9"/>
    <mergeCell ref="A7:A8"/>
    <mergeCell ref="B7:B8"/>
    <mergeCell ref="C7:C8"/>
    <mergeCell ref="A35:A36"/>
    <mergeCell ref="B27:C27"/>
    <mergeCell ref="B29:C29"/>
    <mergeCell ref="A30:A31"/>
    <mergeCell ref="B11:C11"/>
    <mergeCell ref="D7:D8"/>
    <mergeCell ref="B21:C21"/>
    <mergeCell ref="B23:C23"/>
    <mergeCell ref="B25:C25"/>
    <mergeCell ref="B13:C13"/>
    <mergeCell ref="B45:C45"/>
    <mergeCell ref="B43:C43"/>
    <mergeCell ref="B37:C37"/>
    <mergeCell ref="B39:C39"/>
    <mergeCell ref="B41:C41"/>
    <mergeCell ref="B32:C32"/>
    <mergeCell ref="B34:C34"/>
    <mergeCell ref="B64:C64"/>
    <mergeCell ref="B55:C55"/>
    <mergeCell ref="B57:C57"/>
    <mergeCell ref="B59:C59"/>
    <mergeCell ref="B49:C49"/>
    <mergeCell ref="B51:C51"/>
    <mergeCell ref="B53:C53"/>
    <mergeCell ref="A1:F1"/>
    <mergeCell ref="A2:F2"/>
    <mergeCell ref="A3:F3"/>
    <mergeCell ref="A71:C71"/>
    <mergeCell ref="A69:F69"/>
    <mergeCell ref="A14:A16"/>
    <mergeCell ref="A46:A48"/>
    <mergeCell ref="A65:A66"/>
    <mergeCell ref="A67:C67"/>
    <mergeCell ref="B62:C62"/>
  </mergeCells>
  <printOptions horizontalCentered="1"/>
  <pageMargins left="0.7086614173228347" right="0.5905511811023623" top="0.8267716535433072" bottom="0.7480314960629921" header="0.4724409448818898" footer="0.31496062992125984"/>
  <pageSetup fitToHeight="6"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N53"/>
  <sheetViews>
    <sheetView zoomScalePageLayoutView="0" workbookViewId="0" topLeftCell="A1">
      <pane ySplit="9" topLeftCell="A43" activePane="bottomLeft" state="frozen"/>
      <selection pane="topLeft" activeCell="A1" sqref="A1"/>
      <selection pane="bottomLeft" activeCell="A51" sqref="A51:C51"/>
    </sheetView>
  </sheetViews>
  <sheetFormatPr defaultColWidth="9.140625" defaultRowHeight="15"/>
  <cols>
    <col min="1" max="1" width="8.8515625" style="151" customWidth="1"/>
    <col min="2" max="2" width="8.00390625" style="151" customWidth="1"/>
    <col min="3" max="3" width="40.57421875" style="131" customWidth="1"/>
    <col min="4" max="9" width="15.7109375" style="22" customWidth="1"/>
    <col min="10" max="10" width="13.8515625" style="22" customWidth="1"/>
    <col min="11" max="16384" width="9.140625" style="130" customWidth="1"/>
  </cols>
  <sheetData>
    <row r="1" spans="1:10" s="1" customFormat="1" ht="21.75" customHeight="1">
      <c r="A1" s="496" t="s">
        <v>539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0" s="3" customFormat="1" ht="21.75" customHeight="1">
      <c r="A2" s="496" t="s">
        <v>472</v>
      </c>
      <c r="B2" s="496"/>
      <c r="C2" s="496"/>
      <c r="D2" s="496"/>
      <c r="E2" s="496"/>
      <c r="F2" s="496"/>
      <c r="G2" s="496"/>
      <c r="H2" s="496"/>
      <c r="I2" s="496"/>
      <c r="J2" s="496"/>
    </row>
    <row r="3" spans="1:10" s="421" customFormat="1" ht="21.75" customHeight="1">
      <c r="A3" s="497" t="s">
        <v>442</v>
      </c>
      <c r="B3" s="497"/>
      <c r="C3" s="497"/>
      <c r="D3" s="497"/>
      <c r="E3" s="497"/>
      <c r="F3" s="497"/>
      <c r="G3" s="497"/>
      <c r="H3" s="497"/>
      <c r="I3" s="497"/>
      <c r="J3" s="497"/>
    </row>
    <row r="4" spans="1:14" ht="15">
      <c r="A4" s="129"/>
      <c r="B4" s="129"/>
      <c r="C4" s="34"/>
      <c r="D4" s="129"/>
      <c r="E4" s="129"/>
      <c r="F4" s="129"/>
      <c r="G4" s="129"/>
      <c r="H4" s="129"/>
      <c r="I4" s="129"/>
      <c r="J4" s="129"/>
      <c r="K4" s="146"/>
      <c r="L4" s="146"/>
      <c r="M4" s="146"/>
      <c r="N4" s="146"/>
    </row>
    <row r="5" spans="1:14" ht="30" customHeight="1">
      <c r="A5" s="626" t="s">
        <v>325</v>
      </c>
      <c r="B5" s="626"/>
      <c r="C5" s="626"/>
      <c r="D5" s="626"/>
      <c r="E5" s="626"/>
      <c r="F5" s="626"/>
      <c r="G5" s="626"/>
      <c r="H5" s="626"/>
      <c r="I5" s="626"/>
      <c r="J5" s="626"/>
      <c r="K5" s="145"/>
      <c r="L5" s="145"/>
      <c r="M5" s="145"/>
      <c r="N5" s="145"/>
    </row>
    <row r="6" spans="1:3" ht="15">
      <c r="A6" s="629"/>
      <c r="B6" s="629"/>
      <c r="C6" s="629"/>
    </row>
    <row r="7" spans="1:10" ht="40.5" customHeight="1">
      <c r="A7" s="634" t="s">
        <v>217</v>
      </c>
      <c r="B7" s="635" t="s">
        <v>216</v>
      </c>
      <c r="C7" s="634" t="s">
        <v>215</v>
      </c>
      <c r="D7" s="631" t="s">
        <v>540</v>
      </c>
      <c r="E7" s="631"/>
      <c r="F7" s="631"/>
      <c r="G7" s="631" t="s">
        <v>541</v>
      </c>
      <c r="H7" s="631"/>
      <c r="I7" s="631"/>
      <c r="J7" s="630" t="s">
        <v>323</v>
      </c>
    </row>
    <row r="8" spans="1:10" ht="40.5" customHeight="1">
      <c r="A8" s="634"/>
      <c r="B8" s="635"/>
      <c r="C8" s="634"/>
      <c r="D8" s="362" t="s">
        <v>385</v>
      </c>
      <c r="E8" s="362" t="s">
        <v>48</v>
      </c>
      <c r="F8" s="362" t="s">
        <v>214</v>
      </c>
      <c r="G8" s="362" t="s">
        <v>385</v>
      </c>
      <c r="H8" s="362" t="s">
        <v>48</v>
      </c>
      <c r="I8" s="362" t="s">
        <v>214</v>
      </c>
      <c r="J8" s="630"/>
    </row>
    <row r="9" spans="1:10" s="142" customFormat="1" ht="14.25" customHeight="1">
      <c r="A9" s="144">
        <v>1</v>
      </c>
      <c r="B9" s="144">
        <v>2</v>
      </c>
      <c r="C9" s="144">
        <v>4</v>
      </c>
      <c r="D9" s="143">
        <v>5</v>
      </c>
      <c r="E9" s="143">
        <v>6</v>
      </c>
      <c r="F9" s="143">
        <v>7</v>
      </c>
      <c r="G9" s="143">
        <v>8</v>
      </c>
      <c r="H9" s="143">
        <v>9</v>
      </c>
      <c r="I9" s="143">
        <v>10</v>
      </c>
      <c r="J9" s="364">
        <v>11</v>
      </c>
    </row>
    <row r="10" spans="1:10" ht="20.25" customHeight="1">
      <c r="A10" s="23">
        <v>758</v>
      </c>
      <c r="B10" s="23"/>
      <c r="C10" s="139" t="s">
        <v>213</v>
      </c>
      <c r="D10" s="24">
        <f aca="true" t="shared" si="0" ref="D10:I11">D11</f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/>
    </row>
    <row r="11" spans="1:10" ht="24" customHeight="1">
      <c r="A11" s="134"/>
      <c r="B11" s="137">
        <v>75818</v>
      </c>
      <c r="C11" s="136" t="s">
        <v>212</v>
      </c>
      <c r="D11" s="138">
        <f t="shared" si="0"/>
        <v>0</v>
      </c>
      <c r="E11" s="138">
        <f t="shared" si="0"/>
        <v>0</v>
      </c>
      <c r="F11" s="138">
        <f t="shared" si="0"/>
        <v>0</v>
      </c>
      <c r="G11" s="138">
        <f t="shared" si="0"/>
        <v>0</v>
      </c>
      <c r="H11" s="138">
        <f t="shared" si="0"/>
        <v>0</v>
      </c>
      <c r="I11" s="138">
        <f t="shared" si="0"/>
        <v>0</v>
      </c>
      <c r="J11" s="340"/>
    </row>
    <row r="12" spans="1:10" ht="21" customHeight="1">
      <c r="A12" s="33"/>
      <c r="B12" s="33" t="s">
        <v>5</v>
      </c>
      <c r="C12" s="105" t="s">
        <v>211</v>
      </c>
      <c r="D12" s="16">
        <f aca="true" t="shared" si="1" ref="D12:I12">D13+D14</f>
        <v>0</v>
      </c>
      <c r="E12" s="16">
        <f t="shared" si="1"/>
        <v>0</v>
      </c>
      <c r="F12" s="16"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340"/>
    </row>
    <row r="13" spans="1:10" ht="23.25" customHeight="1">
      <c r="A13" s="33"/>
      <c r="B13" s="33"/>
      <c r="C13" s="141" t="s">
        <v>210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340"/>
    </row>
    <row r="14" spans="1:10" ht="21.75" customHeight="1">
      <c r="A14" s="33"/>
      <c r="B14" s="33" t="s">
        <v>5</v>
      </c>
      <c r="C14" s="141" t="s">
        <v>209</v>
      </c>
      <c r="D14" s="51">
        <f>D15+D16+D17</f>
        <v>0</v>
      </c>
      <c r="E14" s="51">
        <f>E15+E16+E17</f>
        <v>0</v>
      </c>
      <c r="F14" s="51">
        <f>F15+F16+F17</f>
        <v>0</v>
      </c>
      <c r="G14" s="51">
        <f>G15+G16+G17</f>
        <v>0</v>
      </c>
      <c r="H14" s="51">
        <f>H15+H16+H17</f>
        <v>0</v>
      </c>
      <c r="I14" s="51">
        <v>0</v>
      </c>
      <c r="J14" s="340"/>
    </row>
    <row r="15" spans="1:10" ht="18.75" customHeight="1">
      <c r="A15" s="33"/>
      <c r="B15" s="33"/>
      <c r="C15" s="114" t="s">
        <v>208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365"/>
    </row>
    <row r="16" spans="1:10" ht="21" customHeight="1">
      <c r="A16" s="33"/>
      <c r="B16" s="33"/>
      <c r="C16" s="114" t="s">
        <v>207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365"/>
    </row>
    <row r="17" spans="1:10" ht="22.5" customHeight="1">
      <c r="A17" s="33"/>
      <c r="B17" s="33"/>
      <c r="C17" s="114" t="s">
        <v>206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365"/>
    </row>
    <row r="18" spans="1:10" ht="19.5" customHeight="1">
      <c r="A18" s="23">
        <v>801</v>
      </c>
      <c r="B18" s="23"/>
      <c r="C18" s="139" t="s">
        <v>205</v>
      </c>
      <c r="D18" s="24">
        <f aca="true" t="shared" si="2" ref="D18:I18">D19+D20+D21+D22+D23+D24+D25+D26+D27</f>
        <v>0</v>
      </c>
      <c r="E18" s="24">
        <f t="shared" si="2"/>
        <v>0</v>
      </c>
      <c r="F18" s="24">
        <f t="shared" si="2"/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/>
    </row>
    <row r="19" spans="1:10" ht="19.5" customHeight="1">
      <c r="A19" s="134"/>
      <c r="B19" s="137">
        <v>80102</v>
      </c>
      <c r="C19" s="136" t="s">
        <v>204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365"/>
    </row>
    <row r="20" spans="1:10" ht="19.5" customHeight="1">
      <c r="A20" s="14"/>
      <c r="B20" s="137">
        <v>80110</v>
      </c>
      <c r="C20" s="136" t="s">
        <v>203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365"/>
    </row>
    <row r="21" spans="1:10" ht="19.5" customHeight="1">
      <c r="A21" s="14"/>
      <c r="B21" s="137">
        <v>80111</v>
      </c>
      <c r="C21" s="136" t="s">
        <v>202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365"/>
    </row>
    <row r="22" spans="1:10" ht="19.5" customHeight="1">
      <c r="A22" s="14"/>
      <c r="B22" s="137">
        <v>80120</v>
      </c>
      <c r="C22" s="136" t="s">
        <v>201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365"/>
    </row>
    <row r="23" spans="1:10" ht="19.5" customHeight="1">
      <c r="A23" s="14"/>
      <c r="B23" s="137">
        <v>80130</v>
      </c>
      <c r="C23" s="136" t="s">
        <v>200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365"/>
    </row>
    <row r="24" spans="1:10" ht="19.5" customHeight="1">
      <c r="A24" s="14"/>
      <c r="B24" s="137">
        <v>80134</v>
      </c>
      <c r="C24" s="136" t="s">
        <v>199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365"/>
    </row>
    <row r="25" spans="1:10" ht="44.25" customHeight="1">
      <c r="A25" s="134"/>
      <c r="B25" s="137">
        <v>80140</v>
      </c>
      <c r="C25" s="136" t="s">
        <v>386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365"/>
    </row>
    <row r="26" spans="1:10" ht="19.5" customHeight="1">
      <c r="A26" s="134"/>
      <c r="B26" s="137">
        <v>80146</v>
      </c>
      <c r="C26" s="136" t="s">
        <v>190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365"/>
    </row>
    <row r="27" spans="1:10" ht="19.5" customHeight="1">
      <c r="A27" s="134"/>
      <c r="B27" s="137">
        <v>80195</v>
      </c>
      <c r="C27" s="136" t="s">
        <v>188</v>
      </c>
      <c r="D27" s="16">
        <f aca="true" t="shared" si="3" ref="D27:I27">SUM(D28:D29)</f>
        <v>0</v>
      </c>
      <c r="E27" s="16">
        <f t="shared" si="3"/>
        <v>0</v>
      </c>
      <c r="F27" s="16">
        <f t="shared" si="3"/>
        <v>0</v>
      </c>
      <c r="G27" s="16">
        <f t="shared" si="3"/>
        <v>0</v>
      </c>
      <c r="H27" s="16">
        <f t="shared" si="3"/>
        <v>0</v>
      </c>
      <c r="I27" s="16">
        <f t="shared" si="3"/>
        <v>0</v>
      </c>
      <c r="J27" s="365"/>
    </row>
    <row r="28" spans="1:10" ht="19.5" customHeight="1">
      <c r="A28" s="134"/>
      <c r="B28" s="137" t="s">
        <v>5</v>
      </c>
      <c r="C28" s="136" t="s">
        <v>198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365"/>
    </row>
    <row r="29" spans="1:10" ht="19.5" customHeight="1">
      <c r="A29" s="134"/>
      <c r="B29" s="137"/>
      <c r="C29" s="133" t="s">
        <v>197</v>
      </c>
      <c r="D29" s="51">
        <v>0</v>
      </c>
      <c r="E29" s="51">
        <v>0</v>
      </c>
      <c r="F29" s="140">
        <v>0</v>
      </c>
      <c r="G29" s="51">
        <v>0</v>
      </c>
      <c r="H29" s="51">
        <v>0</v>
      </c>
      <c r="I29" s="140">
        <v>0</v>
      </c>
      <c r="J29" s="365"/>
    </row>
    <row r="30" spans="1:10" ht="24" customHeight="1">
      <c r="A30" s="23">
        <v>852</v>
      </c>
      <c r="B30" s="23"/>
      <c r="C30" s="139" t="s">
        <v>196</v>
      </c>
      <c r="D30" s="24">
        <f aca="true" t="shared" si="4" ref="D30:I30">SUM(D31+D32+D33)</f>
        <v>0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24">
        <f t="shared" si="4"/>
        <v>0</v>
      </c>
      <c r="I30" s="24">
        <f t="shared" si="4"/>
        <v>0</v>
      </c>
      <c r="J30" s="24"/>
    </row>
    <row r="31" spans="1:10" ht="19.5" customHeight="1">
      <c r="A31" s="134"/>
      <c r="B31" s="137">
        <v>85201</v>
      </c>
      <c r="C31" s="136" t="s">
        <v>195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365"/>
    </row>
    <row r="32" spans="1:10" ht="19.5" customHeight="1">
      <c r="A32" s="134"/>
      <c r="B32" s="137">
        <v>85233</v>
      </c>
      <c r="C32" s="136" t="s">
        <v>190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365"/>
    </row>
    <row r="33" spans="1:10" ht="19.5" customHeight="1">
      <c r="A33" s="134"/>
      <c r="B33" s="137">
        <v>85295</v>
      </c>
      <c r="C33" s="136" t="s">
        <v>188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365"/>
    </row>
    <row r="34" spans="1:10" ht="31.5" customHeight="1">
      <c r="A34" s="23">
        <v>853</v>
      </c>
      <c r="B34" s="23"/>
      <c r="C34" s="139" t="s">
        <v>194</v>
      </c>
      <c r="D34" s="24">
        <f aca="true" t="shared" si="5" ref="D34:I34">D35</f>
        <v>0</v>
      </c>
      <c r="E34" s="24">
        <f t="shared" si="5"/>
        <v>0</v>
      </c>
      <c r="F34" s="24">
        <f t="shared" si="5"/>
        <v>0</v>
      </c>
      <c r="G34" s="24">
        <f t="shared" si="5"/>
        <v>0</v>
      </c>
      <c r="H34" s="24">
        <f t="shared" si="5"/>
        <v>0</v>
      </c>
      <c r="I34" s="24">
        <f t="shared" si="5"/>
        <v>0</v>
      </c>
      <c r="J34" s="24"/>
    </row>
    <row r="35" spans="1:10" ht="19.5" customHeight="1">
      <c r="A35" s="137"/>
      <c r="B35" s="137">
        <v>85395</v>
      </c>
      <c r="C35" s="136" t="s">
        <v>188</v>
      </c>
      <c r="D35" s="51">
        <v>0</v>
      </c>
      <c r="E35" s="51">
        <v>0</v>
      </c>
      <c r="F35" s="152">
        <v>0</v>
      </c>
      <c r="G35" s="51">
        <v>0</v>
      </c>
      <c r="H35" s="51">
        <v>0</v>
      </c>
      <c r="I35" s="152">
        <v>0</v>
      </c>
      <c r="J35" s="152"/>
    </row>
    <row r="36" spans="1:10" ht="29.25" customHeight="1">
      <c r="A36" s="23">
        <v>854</v>
      </c>
      <c r="B36" s="23"/>
      <c r="C36" s="139" t="s">
        <v>193</v>
      </c>
      <c r="D36" s="24">
        <f aca="true" t="shared" si="6" ref="D36:I36">D37+D38+D39+D40+D41</f>
        <v>0</v>
      </c>
      <c r="E36" s="24">
        <f t="shared" si="6"/>
        <v>0</v>
      </c>
      <c r="F36" s="24">
        <f t="shared" si="6"/>
        <v>0</v>
      </c>
      <c r="G36" s="24">
        <f t="shared" si="6"/>
        <v>0</v>
      </c>
      <c r="H36" s="24">
        <f t="shared" si="6"/>
        <v>0</v>
      </c>
      <c r="I36" s="24">
        <f t="shared" si="6"/>
        <v>0</v>
      </c>
      <c r="J36" s="24"/>
    </row>
    <row r="37" spans="1:10" ht="21" customHeight="1">
      <c r="A37" s="137"/>
      <c r="B37" s="137">
        <v>85401</v>
      </c>
      <c r="C37" s="136" t="s">
        <v>192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/>
    </row>
    <row r="38" spans="1:10" ht="35.25" customHeight="1">
      <c r="A38" s="137"/>
      <c r="B38" s="137">
        <v>85406</v>
      </c>
      <c r="C38" s="136" t="s">
        <v>473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51"/>
    </row>
    <row r="39" spans="1:10" ht="19.5" customHeight="1">
      <c r="A39" s="137"/>
      <c r="B39" s="137">
        <v>85410</v>
      </c>
      <c r="C39" s="136" t="s">
        <v>191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51"/>
    </row>
    <row r="40" spans="1:10" ht="19.5" customHeight="1">
      <c r="A40" s="137"/>
      <c r="B40" s="137">
        <v>85446</v>
      </c>
      <c r="C40" s="136" t="s">
        <v>190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51"/>
    </row>
    <row r="41" spans="1:10" ht="19.5" customHeight="1">
      <c r="A41" s="137"/>
      <c r="B41" s="137">
        <v>85495</v>
      </c>
      <c r="C41" s="136" t="s">
        <v>188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51"/>
    </row>
    <row r="42" spans="1:10" ht="33.75" customHeight="1">
      <c r="A42" s="23">
        <v>921</v>
      </c>
      <c r="B42" s="23"/>
      <c r="C42" s="139" t="s">
        <v>189</v>
      </c>
      <c r="D42" s="24">
        <f aca="true" t="shared" si="7" ref="D42:I42">SUM(D43:D43)</f>
        <v>0</v>
      </c>
      <c r="E42" s="24">
        <f t="shared" si="7"/>
        <v>0</v>
      </c>
      <c r="F42" s="24">
        <f t="shared" si="7"/>
        <v>0</v>
      </c>
      <c r="G42" s="24">
        <f t="shared" si="7"/>
        <v>0</v>
      </c>
      <c r="H42" s="24">
        <f t="shared" si="7"/>
        <v>0</v>
      </c>
      <c r="I42" s="24">
        <f t="shared" si="7"/>
        <v>0</v>
      </c>
      <c r="J42" s="24"/>
    </row>
    <row r="43" spans="1:10" ht="19.5" customHeight="1">
      <c r="A43" s="134"/>
      <c r="B43" s="137">
        <v>92195</v>
      </c>
      <c r="C43" s="136" t="s">
        <v>188</v>
      </c>
      <c r="D43" s="138">
        <f aca="true" t="shared" si="8" ref="D43:I43">SUM(D44:D45)</f>
        <v>0</v>
      </c>
      <c r="E43" s="138">
        <f t="shared" si="8"/>
        <v>0</v>
      </c>
      <c r="F43" s="138">
        <f t="shared" si="8"/>
        <v>0</v>
      </c>
      <c r="G43" s="138">
        <f t="shared" si="8"/>
        <v>0</v>
      </c>
      <c r="H43" s="138">
        <f t="shared" si="8"/>
        <v>0</v>
      </c>
      <c r="I43" s="138">
        <f t="shared" si="8"/>
        <v>0</v>
      </c>
      <c r="J43" s="138"/>
    </row>
    <row r="44" spans="1:10" ht="19.5" customHeight="1">
      <c r="A44" s="134"/>
      <c r="B44" s="137" t="s">
        <v>5</v>
      </c>
      <c r="C44" s="136" t="s">
        <v>187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/>
    </row>
    <row r="45" spans="1:10" ht="42.75" customHeight="1">
      <c r="A45" s="134"/>
      <c r="B45" s="366"/>
      <c r="C45" s="133" t="s">
        <v>387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/>
    </row>
    <row r="46" spans="1:10" ht="25.5" customHeight="1">
      <c r="A46" s="633" t="s">
        <v>39</v>
      </c>
      <c r="B46" s="633"/>
      <c r="C46" s="633"/>
      <c r="D46" s="28">
        <f aca="true" t="shared" si="9" ref="D46:I46">D42+D36+D34+D30+D18+D10</f>
        <v>0</v>
      </c>
      <c r="E46" s="28">
        <f t="shared" si="9"/>
        <v>0</v>
      </c>
      <c r="F46" s="28">
        <f t="shared" si="9"/>
        <v>0</v>
      </c>
      <c r="G46" s="28">
        <f t="shared" si="9"/>
        <v>0</v>
      </c>
      <c r="H46" s="28">
        <f t="shared" si="9"/>
        <v>0</v>
      </c>
      <c r="I46" s="28">
        <f t="shared" si="9"/>
        <v>0</v>
      </c>
      <c r="J46" s="28"/>
    </row>
    <row r="47" spans="1:10" s="363" customFormat="1" ht="25.5" customHeight="1">
      <c r="A47" s="632" t="s">
        <v>2</v>
      </c>
      <c r="B47" s="632"/>
      <c r="C47" s="632"/>
      <c r="D47" s="628">
        <f>SUM(D46:F46)</f>
        <v>0</v>
      </c>
      <c r="E47" s="628"/>
      <c r="F47" s="628"/>
      <c r="G47" s="628">
        <f>SUM(G46:I46)</f>
        <v>0</v>
      </c>
      <c r="H47" s="628"/>
      <c r="I47" s="628"/>
      <c r="J47" s="367"/>
    </row>
    <row r="48" spans="1:10" ht="8.25" customHeight="1">
      <c r="A48" s="150"/>
      <c r="B48" s="150"/>
      <c r="C48" s="130"/>
      <c r="D48" s="132"/>
      <c r="E48" s="132"/>
      <c r="F48" s="132"/>
      <c r="G48" s="132"/>
      <c r="H48" s="132"/>
      <c r="I48" s="132"/>
      <c r="J48" s="130"/>
    </row>
    <row r="49" spans="1:10" s="6" customFormat="1" ht="25.5" customHeight="1">
      <c r="A49" s="512" t="s">
        <v>571</v>
      </c>
      <c r="B49" s="512"/>
      <c r="C49" s="512"/>
      <c r="D49" s="512"/>
      <c r="E49" s="512"/>
      <c r="F49" s="512"/>
      <c r="G49" s="512"/>
      <c r="H49" s="512"/>
      <c r="I49" s="512"/>
      <c r="J49" s="512"/>
    </row>
    <row r="50" spans="1:9" s="6" customFormat="1" ht="2.25" customHeight="1">
      <c r="A50" s="372"/>
      <c r="B50" s="372"/>
      <c r="C50" s="372"/>
      <c r="D50" s="372"/>
      <c r="E50" s="372"/>
      <c r="F50" s="372"/>
      <c r="G50" s="372"/>
      <c r="H50" s="372"/>
      <c r="I50" s="372"/>
    </row>
    <row r="51" spans="1:5" s="6" customFormat="1" ht="13.5" customHeight="1">
      <c r="A51" s="513" t="s">
        <v>547</v>
      </c>
      <c r="B51" s="513"/>
      <c r="C51" s="513"/>
      <c r="D51" s="179"/>
      <c r="E51" s="179"/>
    </row>
    <row r="52" spans="1:5" s="6" customFormat="1" ht="12.75" customHeight="1">
      <c r="A52" s="176"/>
      <c r="B52" s="181" t="s">
        <v>279</v>
      </c>
      <c r="C52" s="181"/>
      <c r="D52" s="180"/>
      <c r="E52" s="180"/>
    </row>
    <row r="53" spans="1:10" ht="15">
      <c r="A53" s="150"/>
      <c r="B53" s="150"/>
      <c r="C53" s="130"/>
      <c r="D53" s="132"/>
      <c r="E53" s="132"/>
      <c r="F53" s="132"/>
      <c r="G53" s="132"/>
      <c r="H53" s="132"/>
      <c r="I53" s="132"/>
      <c r="J53" s="130"/>
    </row>
  </sheetData>
  <sheetProtection/>
  <mergeCells count="17">
    <mergeCell ref="D47:F47"/>
    <mergeCell ref="A51:C51"/>
    <mergeCell ref="A46:C46"/>
    <mergeCell ref="A7:A8"/>
    <mergeCell ref="B7:B8"/>
    <mergeCell ref="C7:C8"/>
    <mergeCell ref="D7:F7"/>
    <mergeCell ref="G47:I47"/>
    <mergeCell ref="A6:C6"/>
    <mergeCell ref="A1:J1"/>
    <mergeCell ref="A2:J2"/>
    <mergeCell ref="A3:J3"/>
    <mergeCell ref="A49:J49"/>
    <mergeCell ref="J7:J8"/>
    <mergeCell ref="A5:J5"/>
    <mergeCell ref="G7:I7"/>
    <mergeCell ref="A47:C47"/>
  </mergeCells>
  <printOptions horizontalCentered="1"/>
  <pageMargins left="0.7086614173228347" right="0.15748031496062992" top="0.984251968503937" bottom="0.4724409448818898" header="0.31496062992125984" footer="0.31496062992125984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K20"/>
  <sheetViews>
    <sheetView zoomScalePageLayoutView="0" workbookViewId="0" topLeftCell="A1">
      <selection activeCell="A19" sqref="A19:C19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ht="21.75" customHeight="1">
      <c r="A1" s="496" t="s">
        <v>539</v>
      </c>
      <c r="B1" s="496"/>
      <c r="C1" s="496"/>
      <c r="D1" s="496"/>
      <c r="E1" s="496"/>
      <c r="F1" s="496"/>
    </row>
    <row r="2" spans="1:7" s="3" customFormat="1" ht="21.75" customHeight="1">
      <c r="A2" s="496" t="s">
        <v>478</v>
      </c>
      <c r="B2" s="496"/>
      <c r="C2" s="496"/>
      <c r="D2" s="496"/>
      <c r="E2" s="496"/>
      <c r="F2" s="496"/>
      <c r="G2" s="102"/>
    </row>
    <row r="3" spans="1:7" s="421" customFormat="1" ht="21.75" customHeight="1">
      <c r="A3" s="497" t="s">
        <v>442</v>
      </c>
      <c r="B3" s="497"/>
      <c r="C3" s="497"/>
      <c r="D3" s="497"/>
      <c r="E3" s="497"/>
      <c r="F3" s="497"/>
      <c r="G3" s="422"/>
    </row>
    <row r="4" spans="1:7" ht="15" customHeight="1">
      <c r="A4" s="41"/>
      <c r="B4" s="41"/>
      <c r="C4" s="41"/>
      <c r="D4" s="41"/>
      <c r="E4" s="41"/>
      <c r="F4" s="4"/>
      <c r="G4" s="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74.25" customHeight="1">
      <c r="A7" s="272" t="s">
        <v>0</v>
      </c>
      <c r="B7" s="269" t="s">
        <v>230</v>
      </c>
      <c r="C7" s="271" t="s">
        <v>1</v>
      </c>
      <c r="D7" s="159" t="s">
        <v>540</v>
      </c>
      <c r="E7" s="159" t="s">
        <v>555</v>
      </c>
      <c r="F7" s="275" t="s">
        <v>275</v>
      </c>
      <c r="G7" s="7"/>
    </row>
    <row r="8" spans="1:6" ht="30.75" customHeight="1">
      <c r="A8" s="110" t="s">
        <v>3</v>
      </c>
      <c r="B8" s="526" t="s">
        <v>103</v>
      </c>
      <c r="C8" s="526"/>
      <c r="D8" s="273">
        <f>SUM(D9:D11)</f>
        <v>0</v>
      </c>
      <c r="E8" s="273">
        <f>E9+E11</f>
        <v>0</v>
      </c>
      <c r="F8" s="273"/>
    </row>
    <row r="9" spans="1:11" s="68" customFormat="1" ht="30" customHeight="1">
      <c r="A9" s="445" t="s">
        <v>4</v>
      </c>
      <c r="B9" s="506" t="s">
        <v>48</v>
      </c>
      <c r="C9" s="507"/>
      <c r="D9" s="28">
        <v>0</v>
      </c>
      <c r="E9" s="28">
        <f>SUM(E10)</f>
        <v>0</v>
      </c>
      <c r="F9" s="459"/>
      <c r="G9" s="5"/>
      <c r="H9" s="70"/>
      <c r="I9" s="69"/>
      <c r="J9" s="69"/>
      <c r="K9" s="69"/>
    </row>
    <row r="10" spans="1:11" s="68" customFormat="1" ht="22.5" customHeight="1">
      <c r="A10" s="33"/>
      <c r="B10" s="254">
        <v>3020</v>
      </c>
      <c r="C10" s="347" t="s">
        <v>381</v>
      </c>
      <c r="D10" s="16"/>
      <c r="E10" s="16">
        <v>0</v>
      </c>
      <c r="F10" s="175"/>
      <c r="G10" s="5"/>
      <c r="H10" s="70"/>
      <c r="I10" s="69"/>
      <c r="J10" s="69"/>
      <c r="K10" s="69"/>
    </row>
    <row r="11" spans="1:11" s="68" customFormat="1" ht="42.75" customHeight="1">
      <c r="A11" s="445" t="s">
        <v>9</v>
      </c>
      <c r="B11" s="570" t="s">
        <v>49</v>
      </c>
      <c r="C11" s="571"/>
      <c r="D11" s="28"/>
      <c r="E11" s="28">
        <f>SUM(E12:E14)</f>
        <v>0</v>
      </c>
      <c r="F11" s="459"/>
      <c r="G11" s="5"/>
      <c r="H11" s="70"/>
      <c r="I11" s="69"/>
      <c r="J11" s="69"/>
      <c r="K11" s="69"/>
    </row>
    <row r="12" spans="1:11" s="239" customFormat="1" ht="26.25" customHeight="1">
      <c r="A12" s="330"/>
      <c r="B12" s="169">
        <v>4210</v>
      </c>
      <c r="C12" s="267" t="s">
        <v>240</v>
      </c>
      <c r="D12" s="135"/>
      <c r="E12" s="135">
        <v>0</v>
      </c>
      <c r="F12" s="326"/>
      <c r="G12" s="327"/>
      <c r="H12" s="328"/>
      <c r="I12" s="329"/>
      <c r="J12" s="329"/>
      <c r="K12" s="329"/>
    </row>
    <row r="13" spans="1:11" s="239" customFormat="1" ht="27.75" customHeight="1">
      <c r="A13" s="330"/>
      <c r="B13" s="316" t="s">
        <v>247</v>
      </c>
      <c r="C13" s="265" t="s">
        <v>248</v>
      </c>
      <c r="D13" s="135"/>
      <c r="E13" s="135">
        <v>0</v>
      </c>
      <c r="F13" s="326"/>
      <c r="G13" s="327"/>
      <c r="H13" s="328"/>
      <c r="I13" s="329"/>
      <c r="J13" s="329"/>
      <c r="K13" s="329"/>
    </row>
    <row r="14" spans="1:11" s="239" customFormat="1" ht="35.25" customHeight="1">
      <c r="A14" s="330"/>
      <c r="B14" s="316" t="s">
        <v>304</v>
      </c>
      <c r="C14" s="236" t="s">
        <v>271</v>
      </c>
      <c r="D14" s="135"/>
      <c r="E14" s="135">
        <v>0</v>
      </c>
      <c r="F14" s="326"/>
      <c r="G14" s="327"/>
      <c r="H14" s="328"/>
      <c r="I14" s="329"/>
      <c r="J14" s="329"/>
      <c r="K14" s="329"/>
    </row>
    <row r="15" spans="1:6" ht="29.25" customHeight="1">
      <c r="A15" s="573" t="s">
        <v>39</v>
      </c>
      <c r="B15" s="574"/>
      <c r="C15" s="575"/>
      <c r="D15" s="311">
        <f>SUM(D8)</f>
        <v>0</v>
      </c>
      <c r="E15" s="311">
        <f>SUM(E8)</f>
        <v>0</v>
      </c>
      <c r="F15" s="311"/>
    </row>
    <row r="16" ht="24.75" customHeight="1"/>
    <row r="17" spans="1:8" s="6" customFormat="1" ht="44.25" customHeight="1">
      <c r="A17" s="512" t="s">
        <v>571</v>
      </c>
      <c r="B17" s="512"/>
      <c r="C17" s="512"/>
      <c r="D17" s="512"/>
      <c r="E17" s="512"/>
      <c r="F17" s="512"/>
      <c r="G17" s="287"/>
      <c r="H17" s="287"/>
    </row>
    <row r="18" spans="1:5" s="6" customFormat="1" ht="12.75" customHeight="1">
      <c r="A18" s="176"/>
      <c r="B18" s="177"/>
      <c r="C18" s="178"/>
      <c r="D18" s="179"/>
      <c r="E18" s="179"/>
    </row>
    <row r="19" spans="1:5" s="6" customFormat="1" ht="13.5" customHeight="1">
      <c r="A19" s="513" t="s">
        <v>547</v>
      </c>
      <c r="B19" s="513"/>
      <c r="C19" s="513"/>
      <c r="D19" s="179"/>
      <c r="E19" s="179"/>
    </row>
    <row r="20" spans="1:5" s="6" customFormat="1" ht="12.75" customHeight="1">
      <c r="A20" s="176"/>
      <c r="B20" s="181" t="s">
        <v>279</v>
      </c>
      <c r="C20" s="181"/>
      <c r="D20" s="180"/>
      <c r="E20" s="180"/>
    </row>
  </sheetData>
  <sheetProtection/>
  <mergeCells count="11">
    <mergeCell ref="A17:F17"/>
    <mergeCell ref="A19:C19"/>
    <mergeCell ref="A5:F5"/>
    <mergeCell ref="G5:J5"/>
    <mergeCell ref="B8:C8"/>
    <mergeCell ref="A1:F1"/>
    <mergeCell ref="A2:F2"/>
    <mergeCell ref="A3:F3"/>
    <mergeCell ref="A15:C15"/>
    <mergeCell ref="B9:C9"/>
    <mergeCell ref="B11:C11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</sheetPr>
  <dimension ref="A1:K30"/>
  <sheetViews>
    <sheetView zoomScalePageLayoutView="0" workbookViewId="0" topLeftCell="A19">
      <selection activeCell="A29" sqref="A29:C29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ht="21.75" customHeight="1">
      <c r="A1" s="496" t="s">
        <v>539</v>
      </c>
      <c r="B1" s="496"/>
      <c r="C1" s="496"/>
      <c r="D1" s="496"/>
      <c r="E1" s="496"/>
      <c r="F1" s="496"/>
    </row>
    <row r="2" spans="1:7" s="3" customFormat="1" ht="21.75" customHeight="1">
      <c r="A2" s="496" t="s">
        <v>469</v>
      </c>
      <c r="B2" s="496"/>
      <c r="C2" s="496"/>
      <c r="D2" s="496"/>
      <c r="E2" s="496"/>
      <c r="F2" s="496"/>
      <c r="G2" s="102"/>
    </row>
    <row r="3" spans="1:7" s="421" customFormat="1" ht="21.75" customHeight="1">
      <c r="A3" s="497" t="s">
        <v>470</v>
      </c>
      <c r="B3" s="497"/>
      <c r="C3" s="497"/>
      <c r="D3" s="497"/>
      <c r="E3" s="497"/>
      <c r="F3" s="497"/>
      <c r="G3" s="422"/>
    </row>
    <row r="4" spans="1:7" ht="15" customHeight="1">
      <c r="A4" s="41"/>
      <c r="B4" s="41"/>
      <c r="C4" s="41"/>
      <c r="D4" s="41"/>
      <c r="E4" s="41"/>
      <c r="F4" s="4"/>
      <c r="G4" s="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69" customHeight="1">
      <c r="A7" s="272" t="s">
        <v>0</v>
      </c>
      <c r="B7" s="269" t="s">
        <v>230</v>
      </c>
      <c r="C7" s="271" t="s">
        <v>1</v>
      </c>
      <c r="D7" s="159" t="s">
        <v>237</v>
      </c>
      <c r="E7" s="432" t="s">
        <v>238</v>
      </c>
      <c r="F7" s="275" t="s">
        <v>275</v>
      </c>
      <c r="G7" s="7"/>
    </row>
    <row r="8" spans="1:6" ht="22.5" customHeight="1">
      <c r="A8" s="110" t="s">
        <v>3</v>
      </c>
      <c r="B8" s="526" t="s">
        <v>55</v>
      </c>
      <c r="C8" s="526"/>
      <c r="D8" s="273">
        <f>SUM(D9)</f>
        <v>0</v>
      </c>
      <c r="E8" s="273">
        <f>SUM(E9)</f>
        <v>0</v>
      </c>
      <c r="F8" s="273"/>
    </row>
    <row r="9" spans="1:11" s="68" customFormat="1" ht="30" customHeight="1">
      <c r="A9" s="445" t="s">
        <v>4</v>
      </c>
      <c r="B9" s="541" t="s">
        <v>61</v>
      </c>
      <c r="C9" s="542"/>
      <c r="D9" s="28"/>
      <c r="E9" s="28">
        <f>SUM(E10:E11)</f>
        <v>0</v>
      </c>
      <c r="F9" s="459"/>
      <c r="G9" s="5"/>
      <c r="H9" s="70"/>
      <c r="I9" s="69"/>
      <c r="J9" s="69"/>
      <c r="K9" s="69"/>
    </row>
    <row r="10" spans="1:11" s="239" customFormat="1" ht="57.75" customHeight="1">
      <c r="A10" s="274"/>
      <c r="B10" s="316" t="s">
        <v>375</v>
      </c>
      <c r="C10" s="265" t="s">
        <v>376</v>
      </c>
      <c r="D10" s="135"/>
      <c r="E10" s="135"/>
      <c r="F10" s="326"/>
      <c r="G10" s="327"/>
      <c r="H10" s="328"/>
      <c r="I10" s="329"/>
      <c r="J10" s="329"/>
      <c r="K10" s="329"/>
    </row>
    <row r="11" spans="1:11" s="239" customFormat="1" ht="50.25" customHeight="1">
      <c r="A11" s="274"/>
      <c r="B11" s="316" t="s">
        <v>373</v>
      </c>
      <c r="C11" s="267" t="s">
        <v>349</v>
      </c>
      <c r="D11" s="135"/>
      <c r="E11" s="135"/>
      <c r="F11" s="326"/>
      <c r="G11" s="327"/>
      <c r="H11" s="328"/>
      <c r="I11" s="329"/>
      <c r="J11" s="329"/>
      <c r="K11" s="329"/>
    </row>
    <row r="12" spans="1:11" s="239" customFormat="1" ht="55.5" customHeight="1">
      <c r="A12" s="359"/>
      <c r="B12" s="316" t="s">
        <v>5</v>
      </c>
      <c r="C12" s="358" t="s">
        <v>413</v>
      </c>
      <c r="D12" s="135"/>
      <c r="E12" s="135"/>
      <c r="F12" s="326"/>
      <c r="G12" s="327"/>
      <c r="H12" s="328"/>
      <c r="I12" s="329"/>
      <c r="J12" s="329"/>
      <c r="K12" s="329"/>
    </row>
    <row r="13" spans="1:6" ht="22.5" customHeight="1">
      <c r="A13" s="110" t="s">
        <v>20</v>
      </c>
      <c r="B13" s="526" t="s">
        <v>56</v>
      </c>
      <c r="C13" s="526"/>
      <c r="D13" s="273">
        <f>SUM(D14)</f>
        <v>0</v>
      </c>
      <c r="E13" s="273">
        <f>SUM(E14)</f>
        <v>0</v>
      </c>
      <c r="F13" s="273"/>
    </row>
    <row r="14" spans="1:11" s="68" customFormat="1" ht="30" customHeight="1">
      <c r="A14" s="445" t="s">
        <v>4</v>
      </c>
      <c r="B14" s="541" t="s">
        <v>61</v>
      </c>
      <c r="C14" s="542"/>
      <c r="D14" s="28">
        <f>SUM(D15)</f>
        <v>0</v>
      </c>
      <c r="E14" s="28">
        <f>SUM(E15)</f>
        <v>0</v>
      </c>
      <c r="F14" s="459"/>
      <c r="G14" s="5"/>
      <c r="H14" s="70"/>
      <c r="I14" s="69"/>
      <c r="J14" s="69"/>
      <c r="K14" s="69"/>
    </row>
    <row r="15" spans="1:11" s="239" customFormat="1" ht="65.25" customHeight="1">
      <c r="A15" s="274"/>
      <c r="B15" s="161" t="s">
        <v>375</v>
      </c>
      <c r="C15" s="265" t="s">
        <v>376</v>
      </c>
      <c r="D15" s="135"/>
      <c r="E15" s="135"/>
      <c r="F15" s="326"/>
      <c r="G15" s="327"/>
      <c r="H15" s="328"/>
      <c r="I15" s="329"/>
      <c r="J15" s="329"/>
      <c r="K15" s="329"/>
    </row>
    <row r="16" spans="1:6" ht="22.5" customHeight="1">
      <c r="A16" s="110" t="s">
        <v>27</v>
      </c>
      <c r="B16" s="526" t="s">
        <v>62</v>
      </c>
      <c r="C16" s="526"/>
      <c r="D16" s="273">
        <f>SUM(D17)</f>
        <v>0</v>
      </c>
      <c r="E16" s="273">
        <f>SUM(E17)</f>
        <v>0</v>
      </c>
      <c r="F16" s="273"/>
    </row>
    <row r="17" spans="1:11" s="68" customFormat="1" ht="30" customHeight="1">
      <c r="A17" s="445" t="s">
        <v>4</v>
      </c>
      <c r="B17" s="541" t="s">
        <v>61</v>
      </c>
      <c r="C17" s="542"/>
      <c r="D17" s="28">
        <f>SUM(D18)</f>
        <v>0</v>
      </c>
      <c r="E17" s="28">
        <f>SUM(E18)</f>
        <v>0</v>
      </c>
      <c r="F17" s="459"/>
      <c r="G17" s="5"/>
      <c r="H17" s="70"/>
      <c r="I17" s="69"/>
      <c r="J17" s="69"/>
      <c r="K17" s="69"/>
    </row>
    <row r="18" spans="1:11" s="239" customFormat="1" ht="45" customHeight="1">
      <c r="A18" s="274"/>
      <c r="B18" s="313">
        <v>2820</v>
      </c>
      <c r="C18" s="267" t="s">
        <v>349</v>
      </c>
      <c r="D18" s="135"/>
      <c r="E18" s="135"/>
      <c r="F18" s="326"/>
      <c r="G18" s="327"/>
      <c r="H18" s="328"/>
      <c r="I18" s="329"/>
      <c r="J18" s="329"/>
      <c r="K18" s="329"/>
    </row>
    <row r="19" spans="1:11" s="239" customFormat="1" ht="45" customHeight="1">
      <c r="A19" s="359"/>
      <c r="B19" s="313" t="s">
        <v>5</v>
      </c>
      <c r="C19" s="358" t="s">
        <v>412</v>
      </c>
      <c r="D19" s="135"/>
      <c r="E19" s="135"/>
      <c r="F19" s="326"/>
      <c r="G19" s="327"/>
      <c r="H19" s="328"/>
      <c r="I19" s="329"/>
      <c r="J19" s="329"/>
      <c r="K19" s="329"/>
    </row>
    <row r="20" spans="1:6" ht="22.5" customHeight="1">
      <c r="A20" s="110" t="s">
        <v>28</v>
      </c>
      <c r="B20" s="526" t="s">
        <v>133</v>
      </c>
      <c r="C20" s="526"/>
      <c r="D20" s="273">
        <f>SUM(D21)</f>
        <v>0</v>
      </c>
      <c r="E20" s="273">
        <f>SUM(E21)</f>
        <v>0</v>
      </c>
      <c r="F20" s="273"/>
    </row>
    <row r="21" spans="1:11" s="68" customFormat="1" ht="30" customHeight="1">
      <c r="A21" s="445" t="s">
        <v>4</v>
      </c>
      <c r="B21" s="541" t="s">
        <v>61</v>
      </c>
      <c r="C21" s="542"/>
      <c r="D21" s="28">
        <f>SUM(D22)</f>
        <v>0</v>
      </c>
      <c r="E21" s="28">
        <f>SUM(E22)</f>
        <v>0</v>
      </c>
      <c r="F21" s="459"/>
      <c r="G21" s="5"/>
      <c r="H21" s="70"/>
      <c r="I21" s="69"/>
      <c r="J21" s="69"/>
      <c r="K21" s="69"/>
    </row>
    <row r="22" spans="1:11" s="239" customFormat="1" ht="40.5" customHeight="1">
      <c r="A22" s="274"/>
      <c r="B22" s="313">
        <v>2580</v>
      </c>
      <c r="C22" s="267" t="s">
        <v>377</v>
      </c>
      <c r="D22" s="135"/>
      <c r="E22" s="135"/>
      <c r="F22" s="326"/>
      <c r="G22" s="327"/>
      <c r="H22" s="328"/>
      <c r="I22" s="329"/>
      <c r="J22" s="329"/>
      <c r="K22" s="329"/>
    </row>
    <row r="23" spans="1:11" s="239" customFormat="1" ht="61.5" customHeight="1">
      <c r="A23" s="359"/>
      <c r="B23" s="313"/>
      <c r="C23" s="401" t="s">
        <v>471</v>
      </c>
      <c r="D23" s="402"/>
      <c r="E23" s="402"/>
      <c r="F23" s="326"/>
      <c r="G23" s="327"/>
      <c r="H23" s="328"/>
      <c r="I23" s="329"/>
      <c r="J23" s="329"/>
      <c r="K23" s="329"/>
    </row>
    <row r="24" spans="1:11" s="239" customFormat="1" ht="43.5" customHeight="1">
      <c r="A24" s="359"/>
      <c r="B24" s="313"/>
      <c r="C24" s="401" t="s">
        <v>414</v>
      </c>
      <c r="D24" s="402"/>
      <c r="E24" s="402"/>
      <c r="F24" s="326"/>
      <c r="G24" s="327"/>
      <c r="H24" s="328"/>
      <c r="I24" s="329"/>
      <c r="J24" s="329"/>
      <c r="K24" s="329"/>
    </row>
    <row r="25" spans="1:6" ht="29.25" customHeight="1">
      <c r="A25" s="573" t="s">
        <v>39</v>
      </c>
      <c r="B25" s="574"/>
      <c r="C25" s="575"/>
      <c r="D25" s="311">
        <f>D20+D16+D13+D8</f>
        <v>0</v>
      </c>
      <c r="E25" s="311">
        <f>E20+E16+E13+E8</f>
        <v>0</v>
      </c>
      <c r="F25" s="311"/>
    </row>
    <row r="26" ht="15" customHeight="1"/>
    <row r="27" spans="1:8" s="6" customFormat="1" ht="44.25" customHeight="1">
      <c r="A27" s="512" t="s">
        <v>571</v>
      </c>
      <c r="B27" s="512"/>
      <c r="C27" s="512"/>
      <c r="D27" s="512"/>
      <c r="E27" s="512"/>
      <c r="F27" s="512"/>
      <c r="G27" s="287"/>
      <c r="H27" s="287"/>
    </row>
    <row r="28" spans="1:5" s="6" customFormat="1" ht="12.75" customHeight="1">
      <c r="A28" s="176"/>
      <c r="B28" s="177"/>
      <c r="C28" s="178"/>
      <c r="D28" s="179"/>
      <c r="E28" s="179"/>
    </row>
    <row r="29" spans="1:5" s="6" customFormat="1" ht="13.5" customHeight="1">
      <c r="A29" s="513" t="s">
        <v>547</v>
      </c>
      <c r="B29" s="513"/>
      <c r="C29" s="513"/>
      <c r="D29" s="179"/>
      <c r="E29" s="179"/>
    </row>
    <row r="30" spans="1:5" s="6" customFormat="1" ht="12.75" customHeight="1">
      <c r="A30" s="176"/>
      <c r="B30" s="181" t="s">
        <v>279</v>
      </c>
      <c r="C30" s="181"/>
      <c r="D30" s="180"/>
      <c r="E30" s="180"/>
    </row>
  </sheetData>
  <sheetProtection/>
  <mergeCells count="16">
    <mergeCell ref="G5:J5"/>
    <mergeCell ref="B8:C8"/>
    <mergeCell ref="B13:C13"/>
    <mergeCell ref="A27:F27"/>
    <mergeCell ref="B9:C9"/>
    <mergeCell ref="B14:C14"/>
    <mergeCell ref="B17:C17"/>
    <mergeCell ref="B21:C21"/>
    <mergeCell ref="A1:F1"/>
    <mergeCell ref="A2:F2"/>
    <mergeCell ref="A3:F3"/>
    <mergeCell ref="A29:C29"/>
    <mergeCell ref="B16:C16"/>
    <mergeCell ref="B20:C20"/>
    <mergeCell ref="A25:C25"/>
    <mergeCell ref="A5:F5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A1:G22"/>
  <sheetViews>
    <sheetView zoomScalePageLayoutView="0" workbookViewId="0" topLeftCell="A1">
      <selection activeCell="H9" sqref="H9"/>
    </sheetView>
  </sheetViews>
  <sheetFormatPr defaultColWidth="9.00390625" defaultRowHeight="15"/>
  <cols>
    <col min="1" max="1" width="4.57421875" style="11" customWidth="1"/>
    <col min="2" max="2" width="7.28125" style="11" customWidth="1"/>
    <col min="3" max="3" width="41.7109375" style="11" customWidth="1"/>
    <col min="4" max="5" width="20.7109375" style="11" customWidth="1"/>
    <col min="6" max="6" width="12.7109375" style="1" customWidth="1"/>
    <col min="7" max="16384" width="9.00390625" style="1" customWidth="1"/>
  </cols>
  <sheetData>
    <row r="1" spans="1:6" ht="21.75" customHeight="1">
      <c r="A1" s="496" t="s">
        <v>539</v>
      </c>
      <c r="B1" s="496"/>
      <c r="C1" s="496"/>
      <c r="D1" s="496"/>
      <c r="E1" s="496"/>
      <c r="F1" s="496"/>
    </row>
    <row r="2" spans="1:7" s="3" customFormat="1" ht="21.75" customHeight="1">
      <c r="A2" s="496" t="s">
        <v>467</v>
      </c>
      <c r="B2" s="496"/>
      <c r="C2" s="496"/>
      <c r="D2" s="496"/>
      <c r="E2" s="496"/>
      <c r="F2" s="496"/>
      <c r="G2" s="102"/>
    </row>
    <row r="3" spans="1:7" s="3" customFormat="1" ht="21.75" customHeight="1">
      <c r="A3" s="496" t="s">
        <v>468</v>
      </c>
      <c r="B3" s="496"/>
      <c r="C3" s="496"/>
      <c r="D3" s="496"/>
      <c r="E3" s="496"/>
      <c r="F3" s="496"/>
      <c r="G3" s="102"/>
    </row>
    <row r="4" spans="1:5" ht="21.75" customHeight="1">
      <c r="A4" s="34"/>
      <c r="B4" s="34"/>
      <c r="C4" s="34"/>
      <c r="D4" s="34"/>
      <c r="E4" s="34"/>
    </row>
    <row r="5" spans="1:6" ht="30" customHeight="1">
      <c r="A5" s="522" t="s">
        <v>325</v>
      </c>
      <c r="B5" s="522"/>
      <c r="C5" s="522"/>
      <c r="D5" s="522"/>
      <c r="E5" s="522"/>
      <c r="F5" s="522"/>
    </row>
    <row r="6" spans="1:5" ht="15">
      <c r="A6" s="38"/>
      <c r="B6" s="38"/>
      <c r="C6" s="38"/>
      <c r="D6" s="38"/>
      <c r="E6" s="38"/>
    </row>
    <row r="7" spans="1:6" ht="62.25" customHeight="1">
      <c r="A7" s="430" t="s">
        <v>0</v>
      </c>
      <c r="B7" s="572" t="s">
        <v>1</v>
      </c>
      <c r="C7" s="572"/>
      <c r="D7" s="159" t="s">
        <v>540</v>
      </c>
      <c r="E7" s="446" t="s">
        <v>544</v>
      </c>
      <c r="F7" s="433" t="s">
        <v>275</v>
      </c>
    </row>
    <row r="8" spans="1:6" s="86" customFormat="1" ht="30" customHeight="1">
      <c r="A8" s="110" t="s">
        <v>3</v>
      </c>
      <c r="B8" s="526" t="s">
        <v>68</v>
      </c>
      <c r="C8" s="526"/>
      <c r="D8" s="273">
        <f>SUM(D9)</f>
        <v>0</v>
      </c>
      <c r="E8" s="273">
        <f>SUM(E9)</f>
        <v>0</v>
      </c>
      <c r="F8" s="273"/>
    </row>
    <row r="9" spans="1:6" s="298" customFormat="1" ht="36" customHeight="1">
      <c r="A9" s="445" t="s">
        <v>4</v>
      </c>
      <c r="B9" s="541" t="s">
        <v>61</v>
      </c>
      <c r="C9" s="542"/>
      <c r="D9" s="447">
        <f>SUM(D10)</f>
        <v>0</v>
      </c>
      <c r="E9" s="447">
        <f>SUM(E10)</f>
        <v>0</v>
      </c>
      <c r="F9" s="478"/>
    </row>
    <row r="10" spans="1:6" s="68" customFormat="1" ht="64.5" customHeight="1">
      <c r="A10" s="33"/>
      <c r="B10" s="169">
        <v>2310</v>
      </c>
      <c r="C10" s="265" t="s">
        <v>374</v>
      </c>
      <c r="D10" s="51">
        <f>SUM(D12:D15)</f>
        <v>0</v>
      </c>
      <c r="E10" s="51">
        <f>SUM(E12:E15)</f>
        <v>0</v>
      </c>
      <c r="F10" s="344"/>
    </row>
    <row r="11" spans="1:6" s="68" customFormat="1" ht="15.75" customHeight="1">
      <c r="A11" s="33"/>
      <c r="B11" s="175"/>
      <c r="C11" s="107" t="s">
        <v>5</v>
      </c>
      <c r="D11" s="51"/>
      <c r="E11" s="51"/>
      <c r="F11" s="344"/>
    </row>
    <row r="12" spans="1:6" s="68" customFormat="1" ht="23.25" customHeight="1">
      <c r="A12" s="33"/>
      <c r="B12" s="345" t="s">
        <v>231</v>
      </c>
      <c r="C12" s="346" t="s">
        <v>224</v>
      </c>
      <c r="D12" s="149"/>
      <c r="E12" s="149"/>
      <c r="F12" s="344"/>
    </row>
    <row r="13" spans="1:6" s="68" customFormat="1" ht="23.25" customHeight="1">
      <c r="A13" s="33"/>
      <c r="B13" s="345" t="s">
        <v>231</v>
      </c>
      <c r="C13" s="346" t="s">
        <v>225</v>
      </c>
      <c r="D13" s="149"/>
      <c r="E13" s="149"/>
      <c r="F13" s="344"/>
    </row>
    <row r="14" spans="1:6" s="68" customFormat="1" ht="23.25" customHeight="1">
      <c r="A14" s="33"/>
      <c r="B14" s="345" t="s">
        <v>231</v>
      </c>
      <c r="C14" s="346" t="s">
        <v>226</v>
      </c>
      <c r="D14" s="149"/>
      <c r="E14" s="149"/>
      <c r="F14" s="344"/>
    </row>
    <row r="15" spans="1:6" s="68" customFormat="1" ht="23.25" customHeight="1">
      <c r="A15" s="33"/>
      <c r="B15" s="345" t="s">
        <v>231</v>
      </c>
      <c r="C15" s="346" t="s">
        <v>227</v>
      </c>
      <c r="D15" s="149"/>
      <c r="E15" s="149"/>
      <c r="F15" s="344"/>
    </row>
    <row r="16" spans="1:6" s="73" customFormat="1" ht="28.5" customHeight="1">
      <c r="A16" s="510" t="s">
        <v>12</v>
      </c>
      <c r="B16" s="510"/>
      <c r="C16" s="510"/>
      <c r="D16" s="71">
        <f>D8</f>
        <v>0</v>
      </c>
      <c r="E16" s="71">
        <f>E8</f>
        <v>0</v>
      </c>
      <c r="F16" s="71"/>
    </row>
    <row r="18" spans="1:6" s="6" customFormat="1" ht="44.25" customHeight="1">
      <c r="A18" s="512" t="s">
        <v>571</v>
      </c>
      <c r="B18" s="512"/>
      <c r="C18" s="512"/>
      <c r="D18" s="512"/>
      <c r="E18" s="512"/>
      <c r="F18" s="512"/>
    </row>
    <row r="19" spans="1:5" s="6" customFormat="1" ht="12.75" customHeight="1">
      <c r="A19" s="176"/>
      <c r="B19" s="177"/>
      <c r="C19" s="178"/>
      <c r="D19" s="179"/>
      <c r="E19" s="179"/>
    </row>
    <row r="20" spans="1:5" s="6" customFormat="1" ht="13.5" customHeight="1">
      <c r="A20" s="513" t="s">
        <v>547</v>
      </c>
      <c r="B20" s="513"/>
      <c r="C20" s="513"/>
      <c r="D20" s="179"/>
      <c r="E20" s="179"/>
    </row>
    <row r="21" spans="1:5" s="6" customFormat="1" ht="12.75" customHeight="1">
      <c r="A21" s="176"/>
      <c r="B21" s="181" t="s">
        <v>279</v>
      </c>
      <c r="C21" s="181"/>
      <c r="D21" s="180"/>
      <c r="E21" s="180"/>
    </row>
    <row r="22" spans="1:5" ht="15">
      <c r="A22" s="39"/>
      <c r="B22" s="39"/>
      <c r="C22" s="39"/>
      <c r="D22" s="39"/>
      <c r="E22" s="39"/>
    </row>
  </sheetData>
  <sheetProtection/>
  <mergeCells count="10">
    <mergeCell ref="B7:C7"/>
    <mergeCell ref="A1:F1"/>
    <mergeCell ref="A2:F2"/>
    <mergeCell ref="A3:F3"/>
    <mergeCell ref="A20:C20"/>
    <mergeCell ref="A5:F5"/>
    <mergeCell ref="A18:F18"/>
    <mergeCell ref="A16:C16"/>
    <mergeCell ref="B8:C8"/>
    <mergeCell ref="B9:C9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37"/>
  <sheetViews>
    <sheetView zoomScalePageLayoutView="0" workbookViewId="0" topLeftCell="A1">
      <selection activeCell="K33" sqref="K33"/>
    </sheetView>
  </sheetViews>
  <sheetFormatPr defaultColWidth="9.00390625" defaultRowHeight="15"/>
  <cols>
    <col min="1" max="1" width="4.28125" style="11" customWidth="1"/>
    <col min="2" max="2" width="9.421875" style="11" customWidth="1"/>
    <col min="3" max="3" width="36.7109375" style="11" customWidth="1"/>
    <col min="4" max="7" width="12.7109375" style="50" customWidth="1"/>
    <col min="8" max="8" width="12.7109375" style="1" customWidth="1"/>
    <col min="9" max="16384" width="9.00390625" style="1" customWidth="1"/>
  </cols>
  <sheetData>
    <row r="1" spans="1:8" s="421" customFormat="1" ht="21.75" customHeight="1">
      <c r="A1" s="496" t="s">
        <v>539</v>
      </c>
      <c r="B1" s="496"/>
      <c r="C1" s="496"/>
      <c r="D1" s="496"/>
      <c r="E1" s="496"/>
      <c r="F1" s="496"/>
      <c r="G1" s="496"/>
      <c r="H1" s="496"/>
    </row>
    <row r="2" spans="1:8" s="421" customFormat="1" ht="21.75" customHeight="1">
      <c r="A2" s="496" t="s">
        <v>486</v>
      </c>
      <c r="B2" s="496"/>
      <c r="C2" s="496"/>
      <c r="D2" s="496"/>
      <c r="E2" s="496"/>
      <c r="F2" s="496"/>
      <c r="G2" s="496"/>
      <c r="H2" s="496"/>
    </row>
    <row r="3" spans="1:8" s="421" customFormat="1" ht="21.75" customHeight="1">
      <c r="A3" s="497" t="s">
        <v>470</v>
      </c>
      <c r="B3" s="497"/>
      <c r="C3" s="497"/>
      <c r="D3" s="497"/>
      <c r="E3" s="497"/>
      <c r="F3" s="497"/>
      <c r="G3" s="497"/>
      <c r="H3" s="497"/>
    </row>
    <row r="4" spans="1:8" s="421" customFormat="1" ht="14.25" customHeight="1">
      <c r="A4" s="423"/>
      <c r="B4" s="423"/>
      <c r="C4" s="423"/>
      <c r="D4" s="423"/>
      <c r="E4" s="423"/>
      <c r="F4" s="423"/>
      <c r="G4" s="423"/>
      <c r="H4" s="423"/>
    </row>
    <row r="5" spans="1:8" ht="24.75" customHeight="1">
      <c r="A5" s="522" t="s">
        <v>305</v>
      </c>
      <c r="B5" s="522"/>
      <c r="C5" s="522"/>
      <c r="D5" s="522"/>
      <c r="E5" s="522"/>
      <c r="F5" s="522"/>
      <c r="G5" s="522"/>
      <c r="H5" s="522"/>
    </row>
    <row r="6" ht="15">
      <c r="C6" s="12"/>
    </row>
    <row r="7" spans="1:8" ht="69.75" customHeight="1">
      <c r="A7" s="543" t="s">
        <v>0</v>
      </c>
      <c r="B7" s="544" t="s">
        <v>230</v>
      </c>
      <c r="C7" s="505" t="s">
        <v>1</v>
      </c>
      <c r="D7" s="523" t="s">
        <v>540</v>
      </c>
      <c r="E7" s="525"/>
      <c r="F7" s="523" t="s">
        <v>544</v>
      </c>
      <c r="G7" s="525"/>
      <c r="H7" s="499" t="s">
        <v>275</v>
      </c>
    </row>
    <row r="8" spans="1:8" ht="32.25" customHeight="1">
      <c r="A8" s="543"/>
      <c r="B8" s="545"/>
      <c r="C8" s="505"/>
      <c r="D8" s="62" t="s">
        <v>89</v>
      </c>
      <c r="E8" s="62" t="s">
        <v>90</v>
      </c>
      <c r="F8" s="62" t="s">
        <v>89</v>
      </c>
      <c r="G8" s="62" t="s">
        <v>90</v>
      </c>
      <c r="H8" s="499"/>
    </row>
    <row r="9" spans="1:8" ht="22.5" customHeight="1">
      <c r="A9" s="110" t="s">
        <v>3</v>
      </c>
      <c r="B9" s="110"/>
      <c r="C9" s="168" t="s">
        <v>84</v>
      </c>
      <c r="D9" s="355">
        <f>D10+D17+D19</f>
        <v>368000</v>
      </c>
      <c r="E9" s="443">
        <f>E10+E17+E19</f>
        <v>0</v>
      </c>
      <c r="F9" s="443">
        <f>F10+F17+F19</f>
        <v>368000</v>
      </c>
      <c r="G9" s="443">
        <f>G10+G17+G19</f>
        <v>0</v>
      </c>
      <c r="H9" s="158"/>
    </row>
    <row r="10" spans="1:8" s="325" customFormat="1" ht="25.5" customHeight="1">
      <c r="A10" s="442" t="s">
        <v>4</v>
      </c>
      <c r="B10" s="541" t="s">
        <v>542</v>
      </c>
      <c r="C10" s="542"/>
      <c r="D10" s="447">
        <v>320216</v>
      </c>
      <c r="E10" s="447">
        <f>E11+E13+E14</f>
        <v>0</v>
      </c>
      <c r="F10" s="447">
        <f>SUM(F11:F16)</f>
        <v>320216</v>
      </c>
      <c r="G10" s="447">
        <f>SUM(G11:G14)</f>
        <v>0</v>
      </c>
      <c r="H10" s="448"/>
    </row>
    <row r="11" spans="1:8" s="55" customFormat="1" ht="34.5" customHeight="1">
      <c r="A11" s="33"/>
      <c r="B11" s="48">
        <v>4010</v>
      </c>
      <c r="C11" s="67" t="s">
        <v>232</v>
      </c>
      <c r="D11" s="395"/>
      <c r="E11" s="395"/>
      <c r="F11" s="51">
        <v>90762</v>
      </c>
      <c r="G11" s="51">
        <v>0</v>
      </c>
      <c r="H11" s="172"/>
    </row>
    <row r="12" spans="1:9" s="55" customFormat="1" ht="33.75" customHeight="1">
      <c r="A12" s="33"/>
      <c r="B12" s="48">
        <v>4020</v>
      </c>
      <c r="C12" s="67" t="s">
        <v>282</v>
      </c>
      <c r="D12" s="395"/>
      <c r="E12" s="395"/>
      <c r="F12" s="51">
        <v>158581</v>
      </c>
      <c r="G12" s="51"/>
      <c r="H12" s="172"/>
      <c r="I12" s="324"/>
    </row>
    <row r="13" spans="1:8" s="55" customFormat="1" ht="21.75" customHeight="1">
      <c r="A13" s="33"/>
      <c r="B13" s="48">
        <v>4040</v>
      </c>
      <c r="C13" s="67" t="s">
        <v>233</v>
      </c>
      <c r="D13" s="395"/>
      <c r="E13" s="395"/>
      <c r="F13" s="51">
        <v>21155</v>
      </c>
      <c r="G13" s="51">
        <v>0</v>
      </c>
      <c r="H13" s="172"/>
    </row>
    <row r="14" spans="1:8" s="55" customFormat="1" ht="21.75" customHeight="1">
      <c r="A14" s="33"/>
      <c r="B14" s="48">
        <v>4170</v>
      </c>
      <c r="C14" s="15" t="s">
        <v>234</v>
      </c>
      <c r="D14" s="396"/>
      <c r="E14" s="396"/>
      <c r="F14" s="51">
        <v>0</v>
      </c>
      <c r="G14" s="51">
        <v>0</v>
      </c>
      <c r="H14" s="172"/>
    </row>
    <row r="15" spans="1:8" s="68" customFormat="1" ht="21.75" customHeight="1">
      <c r="A15" s="33"/>
      <c r="B15" s="182" t="s">
        <v>289</v>
      </c>
      <c r="C15" s="323" t="s">
        <v>290</v>
      </c>
      <c r="D15" s="397"/>
      <c r="E15" s="397"/>
      <c r="F15" s="51">
        <v>43091</v>
      </c>
      <c r="G15" s="51">
        <v>0</v>
      </c>
      <c r="H15" s="183"/>
    </row>
    <row r="16" spans="1:8" s="68" customFormat="1" ht="21.75" customHeight="1">
      <c r="A16" s="33"/>
      <c r="B16" s="182" t="s">
        <v>291</v>
      </c>
      <c r="C16" s="323" t="s">
        <v>236</v>
      </c>
      <c r="D16" s="397"/>
      <c r="E16" s="397"/>
      <c r="F16" s="51">
        <v>6627</v>
      </c>
      <c r="G16" s="175">
        <v>0</v>
      </c>
      <c r="H16" s="184"/>
    </row>
    <row r="17" spans="1:8" s="325" customFormat="1" ht="31.5" customHeight="1">
      <c r="A17" s="442" t="s">
        <v>9</v>
      </c>
      <c r="B17" s="506" t="s">
        <v>48</v>
      </c>
      <c r="C17" s="507"/>
      <c r="D17" s="447">
        <v>400</v>
      </c>
      <c r="E17" s="447">
        <v>0</v>
      </c>
      <c r="F17" s="447">
        <f>F18</f>
        <v>400</v>
      </c>
      <c r="G17" s="447">
        <v>0</v>
      </c>
      <c r="H17" s="448"/>
    </row>
    <row r="18" spans="1:8" s="325" customFormat="1" ht="31.5" customHeight="1">
      <c r="A18" s="192"/>
      <c r="B18" s="225">
        <v>3020</v>
      </c>
      <c r="C18" s="30" t="s">
        <v>383</v>
      </c>
      <c r="D18" s="152"/>
      <c r="E18" s="152"/>
      <c r="F18" s="152">
        <v>400</v>
      </c>
      <c r="G18" s="152">
        <v>0</v>
      </c>
      <c r="H18" s="457"/>
    </row>
    <row r="19" spans="1:8" s="325" customFormat="1" ht="38.25" customHeight="1">
      <c r="A19" s="442" t="s">
        <v>10</v>
      </c>
      <c r="B19" s="506" t="s">
        <v>454</v>
      </c>
      <c r="C19" s="507"/>
      <c r="D19" s="447">
        <v>47384</v>
      </c>
      <c r="E19" s="447"/>
      <c r="F19" s="447">
        <f>SUM(F20:F30)</f>
        <v>47384</v>
      </c>
      <c r="G19" s="447">
        <f>SUM(G20:G30)</f>
        <v>0</v>
      </c>
      <c r="H19" s="448"/>
    </row>
    <row r="20" spans="1:8" s="55" customFormat="1" ht="21.75" customHeight="1">
      <c r="A20" s="33"/>
      <c r="B20" s="161" t="s">
        <v>239</v>
      </c>
      <c r="C20" s="162" t="s">
        <v>240</v>
      </c>
      <c r="D20" s="16"/>
      <c r="E20" s="51"/>
      <c r="F20" s="16">
        <v>5695</v>
      </c>
      <c r="G20" s="16">
        <v>0</v>
      </c>
      <c r="H20" s="172"/>
    </row>
    <row r="21" spans="1:8" s="55" customFormat="1" ht="30.75" customHeight="1">
      <c r="A21" s="33"/>
      <c r="B21" s="169">
        <v>4240</v>
      </c>
      <c r="C21" s="378" t="s">
        <v>514</v>
      </c>
      <c r="D21" s="16"/>
      <c r="E21" s="51"/>
      <c r="F21" s="16">
        <v>200</v>
      </c>
      <c r="G21" s="16"/>
      <c r="H21" s="172"/>
    </row>
    <row r="22" spans="1:8" s="55" customFormat="1" ht="21.75" customHeight="1">
      <c r="A22" s="33"/>
      <c r="B22" s="161" t="s">
        <v>247</v>
      </c>
      <c r="C22" s="162" t="s">
        <v>248</v>
      </c>
      <c r="D22" s="16"/>
      <c r="E22" s="51"/>
      <c r="F22" s="16">
        <v>200</v>
      </c>
      <c r="G22" s="16">
        <v>0</v>
      </c>
      <c r="H22" s="172"/>
    </row>
    <row r="23" spans="1:8" s="55" customFormat="1" ht="21.75" customHeight="1">
      <c r="A23" s="33"/>
      <c r="B23" s="161" t="s">
        <v>249</v>
      </c>
      <c r="C23" s="162" t="s">
        <v>250</v>
      </c>
      <c r="D23" s="16"/>
      <c r="E23" s="51"/>
      <c r="F23" s="16">
        <v>24989</v>
      </c>
      <c r="G23" s="16">
        <v>0</v>
      </c>
      <c r="H23" s="172"/>
    </row>
    <row r="24" spans="1:8" s="55" customFormat="1" ht="21.75" customHeight="1">
      <c r="A24" s="33"/>
      <c r="B24" s="161" t="s">
        <v>251</v>
      </c>
      <c r="C24" s="162" t="s">
        <v>252</v>
      </c>
      <c r="D24" s="16"/>
      <c r="E24" s="51"/>
      <c r="F24" s="16">
        <v>1000</v>
      </c>
      <c r="G24" s="16">
        <v>0</v>
      </c>
      <c r="H24" s="172"/>
    </row>
    <row r="25" spans="1:8" s="55" customFormat="1" ht="48.75" customHeight="1">
      <c r="A25" s="33"/>
      <c r="B25" s="161" t="s">
        <v>255</v>
      </c>
      <c r="C25" s="382" t="s">
        <v>487</v>
      </c>
      <c r="D25" s="16"/>
      <c r="E25" s="51"/>
      <c r="F25" s="16">
        <v>1800</v>
      </c>
      <c r="G25" s="16">
        <v>0</v>
      </c>
      <c r="H25" s="172"/>
    </row>
    <row r="26" spans="1:8" s="55" customFormat="1" ht="21.75" customHeight="1">
      <c r="A26" s="33"/>
      <c r="B26" s="161" t="s">
        <v>257</v>
      </c>
      <c r="C26" s="162" t="s">
        <v>258</v>
      </c>
      <c r="D26" s="16"/>
      <c r="E26" s="51"/>
      <c r="F26" s="16">
        <v>4000</v>
      </c>
      <c r="G26" s="16">
        <v>0</v>
      </c>
      <c r="H26" s="172"/>
    </row>
    <row r="27" spans="1:8" s="55" customFormat="1" ht="21.75" customHeight="1">
      <c r="A27" s="33"/>
      <c r="B27" s="161" t="s">
        <v>259</v>
      </c>
      <c r="C27" s="162" t="s">
        <v>260</v>
      </c>
      <c r="D27" s="16"/>
      <c r="E27" s="51"/>
      <c r="F27" s="16">
        <v>2000</v>
      </c>
      <c r="G27" s="16">
        <v>0</v>
      </c>
      <c r="H27" s="172"/>
    </row>
    <row r="28" spans="1:8" s="55" customFormat="1" ht="37.5" customHeight="1">
      <c r="A28" s="33"/>
      <c r="B28" s="161" t="s">
        <v>261</v>
      </c>
      <c r="C28" s="378" t="s">
        <v>262</v>
      </c>
      <c r="D28" s="51"/>
      <c r="E28" s="51"/>
      <c r="F28" s="16">
        <v>7500</v>
      </c>
      <c r="G28" s="16">
        <v>0</v>
      </c>
      <c r="H28" s="172"/>
    </row>
    <row r="29" spans="1:8" s="55" customFormat="1" ht="33" customHeight="1">
      <c r="A29" s="33"/>
      <c r="B29" s="161" t="s">
        <v>299</v>
      </c>
      <c r="C29" s="163" t="s">
        <v>300</v>
      </c>
      <c r="D29" s="51"/>
      <c r="E29" s="51"/>
      <c r="F29" s="16">
        <v>0</v>
      </c>
      <c r="G29" s="16">
        <v>0</v>
      </c>
      <c r="H29" s="172"/>
    </row>
    <row r="30" spans="1:8" s="55" customFormat="1" ht="32.25" customHeight="1">
      <c r="A30" s="33"/>
      <c r="B30" s="161" t="s">
        <v>304</v>
      </c>
      <c r="C30" s="163" t="s">
        <v>271</v>
      </c>
      <c r="D30" s="51"/>
      <c r="E30" s="51"/>
      <c r="F30" s="16">
        <v>0</v>
      </c>
      <c r="G30" s="16">
        <v>0</v>
      </c>
      <c r="H30" s="172"/>
    </row>
    <row r="31" spans="1:8" s="82" customFormat="1" ht="27" customHeight="1">
      <c r="A31" s="510" t="s">
        <v>12</v>
      </c>
      <c r="B31" s="510"/>
      <c r="C31" s="510"/>
      <c r="D31" s="80">
        <f>D9</f>
        <v>368000</v>
      </c>
      <c r="E31" s="80">
        <f>E9</f>
        <v>0</v>
      </c>
      <c r="F31" s="80">
        <f>F9</f>
        <v>368000</v>
      </c>
      <c r="G31" s="80">
        <f>G9</f>
        <v>0</v>
      </c>
      <c r="H31" s="80"/>
    </row>
    <row r="32" spans="1:8" s="208" customFormat="1" ht="35.25" customHeight="1">
      <c r="A32" s="527" t="s">
        <v>301</v>
      </c>
      <c r="B32" s="527"/>
      <c r="C32" s="527"/>
      <c r="D32" s="540">
        <f>D31+E31</f>
        <v>368000</v>
      </c>
      <c r="E32" s="540"/>
      <c r="F32" s="540">
        <f>F31+G31</f>
        <v>368000</v>
      </c>
      <c r="G32" s="540"/>
      <c r="H32" s="207"/>
    </row>
    <row r="34" spans="1:8" s="6" customFormat="1" ht="36.75" customHeight="1">
      <c r="A34" s="512" t="s">
        <v>550</v>
      </c>
      <c r="B34" s="512"/>
      <c r="C34" s="512"/>
      <c r="D34" s="512"/>
      <c r="E34" s="512"/>
      <c r="F34" s="512"/>
      <c r="G34" s="512"/>
      <c r="H34" s="512"/>
    </row>
    <row r="35" spans="1:6" s="6" customFormat="1" ht="12.75" customHeight="1">
      <c r="A35" s="176"/>
      <c r="B35" s="177"/>
      <c r="C35" s="178"/>
      <c r="D35" s="179"/>
      <c r="E35" s="179"/>
      <c r="F35" s="179"/>
    </row>
    <row r="36" spans="1:5" s="6" customFormat="1" ht="13.5" customHeight="1">
      <c r="A36" s="513" t="s">
        <v>588</v>
      </c>
      <c r="B36" s="513"/>
      <c r="C36" s="513"/>
      <c r="D36" s="179"/>
      <c r="E36" s="179"/>
    </row>
    <row r="37" spans="1:6" s="6" customFormat="1" ht="12.75" customHeight="1">
      <c r="A37" s="176"/>
      <c r="B37" s="181" t="s">
        <v>279</v>
      </c>
      <c r="C37" s="181"/>
      <c r="D37" s="335"/>
      <c r="E37" s="180"/>
      <c r="F37" s="180"/>
    </row>
  </sheetData>
  <sheetProtection/>
  <mergeCells count="19">
    <mergeCell ref="A1:H1"/>
    <mergeCell ref="A2:H2"/>
    <mergeCell ref="F32:G32"/>
    <mergeCell ref="A31:C31"/>
    <mergeCell ref="D7:E7"/>
    <mergeCell ref="A7:A8"/>
    <mergeCell ref="C7:C8"/>
    <mergeCell ref="B7:B8"/>
    <mergeCell ref="A3:H3"/>
    <mergeCell ref="H7:H8"/>
    <mergeCell ref="A5:H5"/>
    <mergeCell ref="A36:C36"/>
    <mergeCell ref="A34:H34"/>
    <mergeCell ref="F7:G7"/>
    <mergeCell ref="A32:C32"/>
    <mergeCell ref="D32:E32"/>
    <mergeCell ref="B10:C10"/>
    <mergeCell ref="B17:C17"/>
    <mergeCell ref="B19:C19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62"/>
  <sheetViews>
    <sheetView zoomScalePageLayoutView="0" workbookViewId="0" topLeftCell="A4">
      <selection activeCell="O7" sqref="O7"/>
    </sheetView>
  </sheetViews>
  <sheetFormatPr defaultColWidth="9.00390625" defaultRowHeight="15"/>
  <cols>
    <col min="1" max="1" width="5.28125" style="11" customWidth="1"/>
    <col min="2" max="2" width="9.421875" style="11" customWidth="1"/>
    <col min="3" max="3" width="36.7109375" style="11" customWidth="1"/>
    <col min="4" max="4" width="12.8515625" style="63" customWidth="1"/>
    <col min="5" max="5" width="12.7109375" style="63" customWidth="1"/>
    <col min="6" max="7" width="12.7109375" style="164" customWidth="1"/>
    <col min="8" max="8" width="12.7109375" style="1" customWidth="1"/>
    <col min="9" max="16384" width="9.00390625" style="1" customWidth="1"/>
  </cols>
  <sheetData>
    <row r="1" spans="1:8" s="421" customFormat="1" ht="21.75" customHeight="1">
      <c r="A1" s="496" t="s">
        <v>539</v>
      </c>
      <c r="B1" s="496"/>
      <c r="C1" s="496"/>
      <c r="D1" s="496"/>
      <c r="E1" s="496"/>
      <c r="F1" s="496"/>
      <c r="G1" s="496"/>
      <c r="H1" s="496"/>
    </row>
    <row r="2" spans="1:8" s="421" customFormat="1" ht="21.75" customHeight="1">
      <c r="A2" s="496" t="s">
        <v>481</v>
      </c>
      <c r="B2" s="496"/>
      <c r="C2" s="496"/>
      <c r="D2" s="496"/>
      <c r="E2" s="496"/>
      <c r="F2" s="496"/>
      <c r="G2" s="496"/>
      <c r="H2" s="496"/>
    </row>
    <row r="3" spans="1:8" s="421" customFormat="1" ht="21.75" customHeight="1">
      <c r="A3" s="497" t="s">
        <v>470</v>
      </c>
      <c r="B3" s="497"/>
      <c r="C3" s="497"/>
      <c r="D3" s="497"/>
      <c r="E3" s="497"/>
      <c r="F3" s="497"/>
      <c r="G3" s="497"/>
      <c r="H3" s="497"/>
    </row>
    <row r="4" spans="1:8" s="421" customFormat="1" ht="14.25" customHeight="1">
      <c r="A4" s="423"/>
      <c r="B4" s="423"/>
      <c r="C4" s="423"/>
      <c r="D4" s="423"/>
      <c r="E4" s="423"/>
      <c r="F4" s="423"/>
      <c r="G4" s="423"/>
      <c r="H4" s="423"/>
    </row>
    <row r="5" spans="1:8" s="8" customFormat="1" ht="25.5" customHeight="1">
      <c r="A5" s="522" t="s">
        <v>1</v>
      </c>
      <c r="B5" s="522"/>
      <c r="C5" s="522"/>
      <c r="D5" s="522"/>
      <c r="E5" s="522"/>
      <c r="F5" s="522"/>
      <c r="G5" s="522"/>
      <c r="H5" s="522"/>
    </row>
    <row r="6" spans="1:5" ht="15">
      <c r="A6" s="42"/>
      <c r="B6" s="42"/>
      <c r="C6" s="89"/>
      <c r="D6" s="65"/>
      <c r="E6" s="65"/>
    </row>
    <row r="7" spans="1:8" ht="80.25" customHeight="1">
      <c r="A7" s="505" t="s">
        <v>0</v>
      </c>
      <c r="B7" s="562" t="s">
        <v>230</v>
      </c>
      <c r="C7" s="505" t="s">
        <v>1</v>
      </c>
      <c r="D7" s="500" t="s">
        <v>540</v>
      </c>
      <c r="E7" s="500"/>
      <c r="F7" s="500" t="s">
        <v>544</v>
      </c>
      <c r="G7" s="500"/>
      <c r="H7" s="556" t="s">
        <v>275</v>
      </c>
    </row>
    <row r="8" spans="1:8" ht="33" customHeight="1">
      <c r="A8" s="505"/>
      <c r="B8" s="562"/>
      <c r="C8" s="505"/>
      <c r="D8" s="62" t="s">
        <v>89</v>
      </c>
      <c r="E8" s="62" t="s">
        <v>90</v>
      </c>
      <c r="F8" s="62" t="s">
        <v>89</v>
      </c>
      <c r="G8" s="62" t="s">
        <v>90</v>
      </c>
      <c r="H8" s="557"/>
    </row>
    <row r="9" spans="1:8" s="86" customFormat="1" ht="31.5" customHeight="1">
      <c r="A9" s="110" t="s">
        <v>3</v>
      </c>
      <c r="B9" s="563" t="s">
        <v>85</v>
      </c>
      <c r="C9" s="563"/>
      <c r="D9" s="158">
        <f>D10+D22+D24</f>
        <v>5512000</v>
      </c>
      <c r="E9" s="443">
        <f>E10+E22+E24</f>
        <v>0</v>
      </c>
      <c r="F9" s="443">
        <f>F10+F22+F24</f>
        <v>5512000</v>
      </c>
      <c r="G9" s="443">
        <f>G10+G22+G24</f>
        <v>0</v>
      </c>
      <c r="H9" s="158"/>
    </row>
    <row r="10" spans="1:8" s="325" customFormat="1" ht="27.75" customHeight="1">
      <c r="A10" s="220" t="s">
        <v>4</v>
      </c>
      <c r="B10" s="541" t="s">
        <v>542</v>
      </c>
      <c r="C10" s="542"/>
      <c r="D10" s="447">
        <v>4689715</v>
      </c>
      <c r="E10" s="447">
        <f>SUM(E11:E21)</f>
        <v>0</v>
      </c>
      <c r="F10" s="447">
        <f>SUM(F11:F21)</f>
        <v>4689715</v>
      </c>
      <c r="G10" s="447">
        <f>SUM(G11:G21)</f>
        <v>0</v>
      </c>
      <c r="H10" s="448"/>
    </row>
    <row r="11" spans="1:8" s="55" customFormat="1" ht="27.75" customHeight="1">
      <c r="A11" s="48"/>
      <c r="B11" s="161" t="s">
        <v>280</v>
      </c>
      <c r="C11" s="383" t="s">
        <v>232</v>
      </c>
      <c r="D11" s="51"/>
      <c r="E11" s="51"/>
      <c r="F11" s="352">
        <v>9645</v>
      </c>
      <c r="G11" s="352" t="s">
        <v>306</v>
      </c>
      <c r="H11" s="172"/>
    </row>
    <row r="12" spans="1:8" s="55" customFormat="1" ht="33" customHeight="1">
      <c r="A12" s="48"/>
      <c r="B12" s="161" t="s">
        <v>281</v>
      </c>
      <c r="C12" s="377" t="s">
        <v>282</v>
      </c>
      <c r="D12" s="51"/>
      <c r="E12" s="51"/>
      <c r="F12" s="352">
        <v>145245</v>
      </c>
      <c r="G12" s="352" t="s">
        <v>306</v>
      </c>
      <c r="H12" s="172"/>
    </row>
    <row r="13" spans="1:8" s="55" customFormat="1" ht="21.75" customHeight="1">
      <c r="A13" s="48"/>
      <c r="B13" s="161" t="s">
        <v>283</v>
      </c>
      <c r="C13" s="377" t="s">
        <v>233</v>
      </c>
      <c r="D13" s="51"/>
      <c r="E13" s="51"/>
      <c r="F13" s="352">
        <v>12700</v>
      </c>
      <c r="G13" s="352" t="s">
        <v>306</v>
      </c>
      <c r="H13" s="172"/>
    </row>
    <row r="14" spans="1:8" s="55" customFormat="1" ht="30.75" customHeight="1">
      <c r="A14" s="48"/>
      <c r="B14" s="161" t="s">
        <v>284</v>
      </c>
      <c r="C14" s="377" t="s">
        <v>302</v>
      </c>
      <c r="D14" s="51"/>
      <c r="E14" s="51"/>
      <c r="F14" s="352">
        <v>3770205</v>
      </c>
      <c r="G14" s="352" t="s">
        <v>306</v>
      </c>
      <c r="H14" s="172"/>
    </row>
    <row r="15" spans="1:8" s="55" customFormat="1" ht="45.75" customHeight="1">
      <c r="A15" s="48"/>
      <c r="B15" s="161" t="s">
        <v>285</v>
      </c>
      <c r="C15" s="377" t="s">
        <v>483</v>
      </c>
      <c r="D15" s="51"/>
      <c r="E15" s="51"/>
      <c r="F15" s="352">
        <v>212500</v>
      </c>
      <c r="G15" s="352" t="s">
        <v>306</v>
      </c>
      <c r="H15" s="172"/>
    </row>
    <row r="16" spans="1:8" s="55" customFormat="1" ht="44.25" customHeight="1">
      <c r="A16" s="48"/>
      <c r="B16" s="161" t="s">
        <v>286</v>
      </c>
      <c r="C16" s="377" t="s">
        <v>287</v>
      </c>
      <c r="D16" s="51"/>
      <c r="E16" s="51"/>
      <c r="F16" s="352">
        <v>314058</v>
      </c>
      <c r="G16" s="352" t="s">
        <v>306</v>
      </c>
      <c r="H16" s="172"/>
    </row>
    <row r="17" spans="1:8" s="55" customFormat="1" ht="45" customHeight="1">
      <c r="A17" s="48"/>
      <c r="B17" s="161" t="s">
        <v>288</v>
      </c>
      <c r="C17" s="377" t="s">
        <v>484</v>
      </c>
      <c r="D17" s="51"/>
      <c r="E17" s="51"/>
      <c r="F17" s="352">
        <v>10000</v>
      </c>
      <c r="G17" s="352" t="s">
        <v>306</v>
      </c>
      <c r="H17" s="172"/>
    </row>
    <row r="18" spans="1:8" s="55" customFormat="1" ht="29.25" customHeight="1">
      <c r="A18" s="48"/>
      <c r="B18" s="161" t="s">
        <v>292</v>
      </c>
      <c r="C18" s="377" t="s">
        <v>234</v>
      </c>
      <c r="D18" s="51"/>
      <c r="E18" s="51"/>
      <c r="F18" s="352">
        <v>5000</v>
      </c>
      <c r="G18" s="352" t="s">
        <v>306</v>
      </c>
      <c r="H18" s="172"/>
    </row>
    <row r="19" spans="1:8" s="55" customFormat="1" ht="28.5" customHeight="1">
      <c r="A19" s="48"/>
      <c r="B19" s="161" t="s">
        <v>289</v>
      </c>
      <c r="C19" s="377" t="s">
        <v>290</v>
      </c>
      <c r="D19" s="51"/>
      <c r="E19" s="51"/>
      <c r="F19" s="352">
        <v>26697</v>
      </c>
      <c r="G19" s="352" t="s">
        <v>306</v>
      </c>
      <c r="H19" s="172"/>
    </row>
    <row r="20" spans="1:8" s="55" customFormat="1" ht="27" customHeight="1">
      <c r="A20" s="48"/>
      <c r="B20" s="161" t="s">
        <v>291</v>
      </c>
      <c r="C20" s="377" t="s">
        <v>236</v>
      </c>
      <c r="D20" s="51"/>
      <c r="E20" s="51"/>
      <c r="F20" s="352">
        <v>3665</v>
      </c>
      <c r="G20" s="352" t="s">
        <v>306</v>
      </c>
      <c r="H20" s="172"/>
    </row>
    <row r="21" spans="1:8" s="160" customFormat="1" ht="33" customHeight="1">
      <c r="A21" s="74"/>
      <c r="B21" s="161" t="s">
        <v>293</v>
      </c>
      <c r="C21" s="377" t="s">
        <v>294</v>
      </c>
      <c r="D21" s="166"/>
      <c r="E21" s="166"/>
      <c r="F21" s="166">
        <v>180000</v>
      </c>
      <c r="G21" s="166">
        <v>0</v>
      </c>
      <c r="H21" s="166"/>
    </row>
    <row r="22" spans="1:8" s="55" customFormat="1" ht="31.5" customHeight="1">
      <c r="A22" s="220" t="s">
        <v>9</v>
      </c>
      <c r="B22" s="506" t="s">
        <v>48</v>
      </c>
      <c r="C22" s="507"/>
      <c r="D22" s="447">
        <v>290000</v>
      </c>
      <c r="E22" s="447">
        <v>0</v>
      </c>
      <c r="F22" s="447">
        <f>F23</f>
        <v>290000</v>
      </c>
      <c r="G22" s="447">
        <v>0</v>
      </c>
      <c r="H22" s="448"/>
    </row>
    <row r="23" spans="1:8" s="76" customFormat="1" ht="44.25" customHeight="1">
      <c r="A23" s="223"/>
      <c r="B23" s="254">
        <v>3070</v>
      </c>
      <c r="C23" s="113" t="s">
        <v>587</v>
      </c>
      <c r="D23" s="458"/>
      <c r="E23" s="458"/>
      <c r="F23" s="458">
        <v>290000</v>
      </c>
      <c r="G23" s="458">
        <v>0</v>
      </c>
      <c r="H23" s="457"/>
    </row>
    <row r="24" spans="1:8" s="325" customFormat="1" ht="36" customHeight="1">
      <c r="A24" s="220" t="s">
        <v>29</v>
      </c>
      <c r="B24" s="506" t="s">
        <v>49</v>
      </c>
      <c r="C24" s="507"/>
      <c r="D24" s="447">
        <v>532285</v>
      </c>
      <c r="E24" s="447">
        <f>SUM(E25:E48)</f>
        <v>0</v>
      </c>
      <c r="F24" s="447">
        <f>SUM(F25:F48)</f>
        <v>532285</v>
      </c>
      <c r="G24" s="447">
        <f>SUM(G25:G48)</f>
        <v>0</v>
      </c>
      <c r="H24" s="448"/>
    </row>
    <row r="25" spans="1:8" s="160" customFormat="1" ht="23.25" customHeight="1">
      <c r="A25" s="74"/>
      <c r="B25" s="161" t="s">
        <v>239</v>
      </c>
      <c r="C25" s="377" t="s">
        <v>240</v>
      </c>
      <c r="D25" s="166"/>
      <c r="E25" s="166"/>
      <c r="F25" s="166">
        <v>210185</v>
      </c>
      <c r="G25" s="166">
        <v>0</v>
      </c>
      <c r="H25" s="166"/>
    </row>
    <row r="26" spans="1:8" s="160" customFormat="1" ht="31.5" customHeight="1">
      <c r="A26" s="74"/>
      <c r="B26" s="169">
        <v>4240</v>
      </c>
      <c r="C26" s="378" t="s">
        <v>303</v>
      </c>
      <c r="D26" s="166"/>
      <c r="E26" s="166"/>
      <c r="F26" s="166">
        <v>2000</v>
      </c>
      <c r="G26" s="166">
        <v>0</v>
      </c>
      <c r="H26" s="166"/>
    </row>
    <row r="27" spans="1:8" s="160" customFormat="1" ht="19.5" customHeight="1">
      <c r="A27" s="74"/>
      <c r="B27" s="161" t="s">
        <v>243</v>
      </c>
      <c r="C27" s="377" t="s">
        <v>244</v>
      </c>
      <c r="D27" s="166"/>
      <c r="E27" s="166"/>
      <c r="F27" s="166">
        <v>105000</v>
      </c>
      <c r="G27" s="166">
        <v>0</v>
      </c>
      <c r="H27" s="166"/>
    </row>
    <row r="28" spans="1:8" s="160" customFormat="1" ht="19.5" customHeight="1">
      <c r="A28" s="74"/>
      <c r="B28" s="161" t="s">
        <v>245</v>
      </c>
      <c r="C28" s="377" t="s">
        <v>246</v>
      </c>
      <c r="D28" s="166"/>
      <c r="E28" s="166"/>
      <c r="F28" s="166">
        <v>30000</v>
      </c>
      <c r="G28" s="166">
        <v>0</v>
      </c>
      <c r="H28" s="166"/>
    </row>
    <row r="29" spans="1:8" s="160" customFormat="1" ht="19.5" customHeight="1">
      <c r="A29" s="74"/>
      <c r="B29" s="161" t="s">
        <v>247</v>
      </c>
      <c r="C29" s="377" t="s">
        <v>248</v>
      </c>
      <c r="D29" s="166"/>
      <c r="E29" s="166"/>
      <c r="F29" s="166">
        <v>30000</v>
      </c>
      <c r="G29" s="166">
        <v>0</v>
      </c>
      <c r="H29" s="166"/>
    </row>
    <row r="30" spans="1:8" s="160" customFormat="1" ht="19.5" customHeight="1">
      <c r="A30" s="74"/>
      <c r="B30" s="161" t="s">
        <v>249</v>
      </c>
      <c r="C30" s="377" t="s">
        <v>250</v>
      </c>
      <c r="D30" s="166"/>
      <c r="E30" s="166"/>
      <c r="F30" s="166">
        <v>80000</v>
      </c>
      <c r="G30" s="166">
        <v>0</v>
      </c>
      <c r="H30" s="166"/>
    </row>
    <row r="31" spans="1:8" s="160" customFormat="1" ht="19.5" customHeight="1">
      <c r="A31" s="74"/>
      <c r="B31" s="161" t="s">
        <v>251</v>
      </c>
      <c r="C31" s="377" t="s">
        <v>252</v>
      </c>
      <c r="D31" s="166"/>
      <c r="E31" s="166"/>
      <c r="F31" s="166">
        <v>3000</v>
      </c>
      <c r="G31" s="166">
        <v>0</v>
      </c>
      <c r="H31" s="166"/>
    </row>
    <row r="32" spans="1:8" s="160" customFormat="1" ht="42.75" customHeight="1">
      <c r="A32" s="74"/>
      <c r="B32" s="161" t="s">
        <v>253</v>
      </c>
      <c r="C32" s="382" t="s">
        <v>485</v>
      </c>
      <c r="D32" s="166"/>
      <c r="E32" s="166"/>
      <c r="F32" s="166">
        <v>6000</v>
      </c>
      <c r="G32" s="166">
        <v>0</v>
      </c>
      <c r="H32" s="166"/>
    </row>
    <row r="33" spans="1:8" s="160" customFormat="1" ht="50.25" customHeight="1">
      <c r="A33" s="74"/>
      <c r="B33" s="161" t="s">
        <v>255</v>
      </c>
      <c r="C33" s="382" t="s">
        <v>316</v>
      </c>
      <c r="D33" s="166"/>
      <c r="E33" s="166"/>
      <c r="F33" s="166">
        <v>8000</v>
      </c>
      <c r="G33" s="166">
        <v>0</v>
      </c>
      <c r="H33" s="166"/>
    </row>
    <row r="34" spans="1:8" s="160" customFormat="1" ht="21.75" customHeight="1">
      <c r="A34" s="74"/>
      <c r="B34" s="161" t="s">
        <v>257</v>
      </c>
      <c r="C34" s="377" t="s">
        <v>258</v>
      </c>
      <c r="D34" s="166"/>
      <c r="E34" s="166"/>
      <c r="F34" s="166">
        <v>25000</v>
      </c>
      <c r="G34" s="166">
        <v>0</v>
      </c>
      <c r="H34" s="166"/>
    </row>
    <row r="35" spans="1:8" s="160" customFormat="1" ht="21.75" customHeight="1">
      <c r="A35" s="74"/>
      <c r="B35" s="161" t="s">
        <v>295</v>
      </c>
      <c r="C35" s="377" t="s">
        <v>296</v>
      </c>
      <c r="D35" s="166"/>
      <c r="E35" s="166"/>
      <c r="F35" s="166">
        <v>2000</v>
      </c>
      <c r="G35" s="166">
        <v>0</v>
      </c>
      <c r="H35" s="166"/>
    </row>
    <row r="36" spans="1:8" s="160" customFormat="1" ht="21.75" customHeight="1">
      <c r="A36" s="74"/>
      <c r="B36" s="161" t="s">
        <v>259</v>
      </c>
      <c r="C36" s="377" t="s">
        <v>260</v>
      </c>
      <c r="D36" s="166"/>
      <c r="E36" s="166"/>
      <c r="F36" s="166">
        <v>100</v>
      </c>
      <c r="G36" s="166">
        <v>0</v>
      </c>
      <c r="H36" s="166"/>
    </row>
    <row r="37" spans="1:8" s="160" customFormat="1" ht="27.75" customHeight="1">
      <c r="A37" s="74"/>
      <c r="B37" s="161" t="s">
        <v>261</v>
      </c>
      <c r="C37" s="377" t="s">
        <v>262</v>
      </c>
      <c r="D37" s="166"/>
      <c r="E37" s="166"/>
      <c r="F37" s="166">
        <v>6000</v>
      </c>
      <c r="G37" s="166">
        <v>0</v>
      </c>
      <c r="H37" s="166"/>
    </row>
    <row r="38" spans="1:8" s="160" customFormat="1" ht="21.75" customHeight="1">
      <c r="A38" s="74"/>
      <c r="B38" s="161" t="s">
        <v>263</v>
      </c>
      <c r="C38" s="377" t="s">
        <v>264</v>
      </c>
      <c r="D38" s="166"/>
      <c r="E38" s="166"/>
      <c r="F38" s="166">
        <v>22000</v>
      </c>
      <c r="G38" s="166">
        <v>0</v>
      </c>
      <c r="H38" s="166"/>
    </row>
    <row r="39" spans="1:8" s="160" customFormat="1" ht="21.75" customHeight="1">
      <c r="A39" s="74"/>
      <c r="B39" s="161" t="s">
        <v>297</v>
      </c>
      <c r="C39" s="377" t="s">
        <v>298</v>
      </c>
      <c r="D39" s="166"/>
      <c r="E39" s="166"/>
      <c r="F39" s="166">
        <v>1000</v>
      </c>
      <c r="G39" s="166">
        <v>0</v>
      </c>
      <c r="H39" s="166"/>
    </row>
    <row r="40" spans="1:8" s="160" customFormat="1" ht="33" customHeight="1">
      <c r="A40" s="74"/>
      <c r="B40" s="161" t="s">
        <v>299</v>
      </c>
      <c r="C40" s="377" t="s">
        <v>300</v>
      </c>
      <c r="D40" s="166"/>
      <c r="E40" s="166"/>
      <c r="F40" s="166">
        <v>2000</v>
      </c>
      <c r="G40" s="166">
        <v>0</v>
      </c>
      <c r="H40" s="166"/>
    </row>
    <row r="41" spans="1:8" s="55" customFormat="1" ht="28.5" customHeight="1">
      <c r="A41" s="48" t="s">
        <v>41</v>
      </c>
      <c r="B41" s="48"/>
      <c r="C41" s="29" t="s">
        <v>61</v>
      </c>
      <c r="D41" s="166"/>
      <c r="E41" s="166"/>
      <c r="F41" s="166">
        <v>0</v>
      </c>
      <c r="G41" s="166">
        <v>0</v>
      </c>
      <c r="H41" s="166"/>
    </row>
    <row r="42" spans="1:8" s="55" customFormat="1" ht="50.25" customHeight="1">
      <c r="A42" s="48" t="s">
        <v>42</v>
      </c>
      <c r="B42" s="48"/>
      <c r="C42" s="381" t="s">
        <v>92</v>
      </c>
      <c r="D42" s="166"/>
      <c r="E42" s="166"/>
      <c r="F42" s="166">
        <v>0</v>
      </c>
      <c r="G42" s="166">
        <v>0</v>
      </c>
      <c r="H42" s="166"/>
    </row>
    <row r="43" spans="1:8" s="55" customFormat="1" ht="24" customHeight="1">
      <c r="A43" s="48" t="s">
        <v>43</v>
      </c>
      <c r="B43" s="48"/>
      <c r="C43" s="29" t="s">
        <v>93</v>
      </c>
      <c r="D43" s="166"/>
      <c r="E43" s="166"/>
      <c r="F43" s="166">
        <v>0</v>
      </c>
      <c r="G43" s="166">
        <v>0</v>
      </c>
      <c r="H43" s="166"/>
    </row>
    <row r="44" spans="1:8" s="55" customFormat="1" ht="24" customHeight="1">
      <c r="A44" s="48" t="s">
        <v>44</v>
      </c>
      <c r="B44" s="48"/>
      <c r="C44" s="29" t="s">
        <v>54</v>
      </c>
      <c r="D44" s="166"/>
      <c r="E44" s="166"/>
      <c r="F44" s="166">
        <v>0</v>
      </c>
      <c r="G44" s="166">
        <v>0</v>
      </c>
      <c r="H44" s="166"/>
    </row>
    <row r="45" spans="1:8" s="55" customFormat="1" ht="24" customHeight="1">
      <c r="A45" s="48" t="s">
        <v>45</v>
      </c>
      <c r="B45" s="48"/>
      <c r="C45" s="29" t="s">
        <v>50</v>
      </c>
      <c r="D45" s="166"/>
      <c r="E45" s="166"/>
      <c r="F45" s="166">
        <v>0</v>
      </c>
      <c r="G45" s="166">
        <v>0</v>
      </c>
      <c r="H45" s="166"/>
    </row>
    <row r="46" spans="1:8" s="55" customFormat="1" ht="24" customHeight="1">
      <c r="A46" s="33" t="s">
        <v>6</v>
      </c>
      <c r="B46" s="33"/>
      <c r="C46" s="15" t="s">
        <v>94</v>
      </c>
      <c r="D46" s="166"/>
      <c r="E46" s="166"/>
      <c r="F46" s="166">
        <v>0</v>
      </c>
      <c r="G46" s="166">
        <v>0</v>
      </c>
      <c r="H46" s="166"/>
    </row>
    <row r="47" spans="1:8" s="76" customFormat="1" ht="15" customHeight="1">
      <c r="A47" s="33"/>
      <c r="B47" s="33"/>
      <c r="C47" s="194" t="s">
        <v>5</v>
      </c>
      <c r="D47" s="83"/>
      <c r="E47" s="51"/>
      <c r="F47" s="166">
        <v>0</v>
      </c>
      <c r="G47" s="166">
        <v>0</v>
      </c>
      <c r="H47" s="166"/>
    </row>
    <row r="48" spans="1:8" s="76" customFormat="1" ht="32.25" customHeight="1">
      <c r="A48" s="33"/>
      <c r="B48" s="33"/>
      <c r="C48" s="186" t="s">
        <v>411</v>
      </c>
      <c r="D48" s="83"/>
      <c r="E48" s="51"/>
      <c r="F48" s="166">
        <v>0</v>
      </c>
      <c r="G48" s="166">
        <v>0</v>
      </c>
      <c r="H48" s="166"/>
    </row>
    <row r="49" spans="1:8" s="82" customFormat="1" ht="27" customHeight="1">
      <c r="A49" s="510" t="s">
        <v>12</v>
      </c>
      <c r="B49" s="510"/>
      <c r="C49" s="510"/>
      <c r="D49" s="80">
        <f>D9</f>
        <v>5512000</v>
      </c>
      <c r="E49" s="80">
        <f>E9</f>
        <v>0</v>
      </c>
      <c r="F49" s="80">
        <f>F9</f>
        <v>5512000</v>
      </c>
      <c r="G49" s="80">
        <f>G9</f>
        <v>0</v>
      </c>
      <c r="H49" s="80"/>
    </row>
    <row r="50" spans="1:8" s="198" customFormat="1" ht="36" customHeight="1">
      <c r="A50" s="564" t="s">
        <v>301</v>
      </c>
      <c r="B50" s="564"/>
      <c r="C50" s="564"/>
      <c r="D50" s="558">
        <f>D49+E49</f>
        <v>5512000</v>
      </c>
      <c r="E50" s="558"/>
      <c r="F50" s="558">
        <f>F49+G49</f>
        <v>5512000</v>
      </c>
      <c r="G50" s="558"/>
      <c r="H50" s="199"/>
    </row>
    <row r="51" spans="1:7" s="55" customFormat="1" ht="33.75" customHeight="1">
      <c r="A51" s="61"/>
      <c r="B51" s="61"/>
      <c r="C51" s="61"/>
      <c r="D51" s="84"/>
      <c r="E51" s="85"/>
      <c r="F51" s="324"/>
      <c r="G51" s="324"/>
    </row>
    <row r="52" spans="1:8" ht="30" customHeight="1">
      <c r="A52" s="559" t="s">
        <v>104</v>
      </c>
      <c r="B52" s="560"/>
      <c r="C52" s="560"/>
      <c r="D52" s="560"/>
      <c r="E52" s="560"/>
      <c r="F52" s="560"/>
      <c r="G52" s="560"/>
      <c r="H52" s="561"/>
    </row>
    <row r="53" spans="1:5" ht="17.25" customHeight="1">
      <c r="A53" s="38"/>
      <c r="B53" s="38"/>
      <c r="C53" s="31"/>
      <c r="D53" s="64"/>
      <c r="E53" s="64"/>
    </row>
    <row r="54" spans="1:8" ht="111.75" customHeight="1">
      <c r="A54" s="66" t="s">
        <v>0</v>
      </c>
      <c r="B54" s="157" t="s">
        <v>13</v>
      </c>
      <c r="C54" s="528" t="s">
        <v>38</v>
      </c>
      <c r="D54" s="546"/>
      <c r="E54" s="529"/>
      <c r="F54" s="493" t="s">
        <v>540</v>
      </c>
      <c r="G54" s="493" t="s">
        <v>544</v>
      </c>
      <c r="H54" s="196" t="s">
        <v>275</v>
      </c>
    </row>
    <row r="55" spans="1:8" s="87" customFormat="1" ht="30.75" customHeight="1">
      <c r="A55" s="100" t="s">
        <v>3</v>
      </c>
      <c r="B55" s="550" t="s">
        <v>586</v>
      </c>
      <c r="C55" s="551"/>
      <c r="D55" s="551"/>
      <c r="E55" s="552"/>
      <c r="F55" s="21">
        <f>SUM(F56)</f>
        <v>10000</v>
      </c>
      <c r="G55" s="21">
        <f>SUM(G56)</f>
        <v>10000</v>
      </c>
      <c r="H55" s="201"/>
    </row>
    <row r="56" spans="1:8" ht="31.5" customHeight="1">
      <c r="A56" s="25"/>
      <c r="B56" s="32" t="s">
        <v>23</v>
      </c>
      <c r="C56" s="547" t="s">
        <v>24</v>
      </c>
      <c r="D56" s="548"/>
      <c r="E56" s="549"/>
      <c r="F56" s="16">
        <v>10000</v>
      </c>
      <c r="G56" s="16">
        <v>10000</v>
      </c>
      <c r="H56" s="170"/>
    </row>
    <row r="57" spans="1:8" s="73" customFormat="1" ht="27.75" customHeight="1">
      <c r="A57" s="534" t="s">
        <v>12</v>
      </c>
      <c r="B57" s="553"/>
      <c r="C57" s="553"/>
      <c r="D57" s="554"/>
      <c r="E57" s="555"/>
      <c r="F57" s="71">
        <f>F55</f>
        <v>10000</v>
      </c>
      <c r="G57" s="71">
        <f>G55</f>
        <v>10000</v>
      </c>
      <c r="H57" s="202"/>
    </row>
    <row r="58" ht="9.75" customHeight="1"/>
    <row r="59" spans="1:8" s="6" customFormat="1" ht="44.25" customHeight="1">
      <c r="A59" s="512" t="s">
        <v>551</v>
      </c>
      <c r="B59" s="512"/>
      <c r="C59" s="512"/>
      <c r="D59" s="512"/>
      <c r="E59" s="512"/>
      <c r="F59" s="512"/>
      <c r="G59" s="512"/>
      <c r="H59" s="512"/>
    </row>
    <row r="60" spans="1:7" s="6" customFormat="1" ht="16.5" customHeight="1">
      <c r="A60" s="176"/>
      <c r="B60" s="177"/>
      <c r="C60" s="178"/>
      <c r="D60" s="179"/>
      <c r="E60" s="179"/>
      <c r="F60" s="334"/>
      <c r="G60" s="334"/>
    </row>
    <row r="61" spans="1:5" s="6" customFormat="1" ht="13.5" customHeight="1">
      <c r="A61" s="513" t="s">
        <v>588</v>
      </c>
      <c r="B61" s="513"/>
      <c r="C61" s="513"/>
      <c r="D61" s="179"/>
      <c r="E61" s="179"/>
    </row>
    <row r="62" spans="1:7" s="6" customFormat="1" ht="12.75" customHeight="1">
      <c r="A62" s="176"/>
      <c r="B62" s="181" t="s">
        <v>279</v>
      </c>
      <c r="C62" s="181"/>
      <c r="D62" s="180"/>
      <c r="E62" s="180"/>
      <c r="F62" s="334"/>
      <c r="G62" s="334"/>
    </row>
  </sheetData>
  <sheetProtection/>
  <mergeCells count="26">
    <mergeCell ref="A52:H52"/>
    <mergeCell ref="A49:C49"/>
    <mergeCell ref="D7:E7"/>
    <mergeCell ref="B7:B8"/>
    <mergeCell ref="B9:C9"/>
    <mergeCell ref="F7:G7"/>
    <mergeCell ref="A7:A8"/>
    <mergeCell ref="C7:C8"/>
    <mergeCell ref="D50:E50"/>
    <mergeCell ref="A50:C50"/>
    <mergeCell ref="A1:H1"/>
    <mergeCell ref="A2:H2"/>
    <mergeCell ref="A3:H3"/>
    <mergeCell ref="H7:H8"/>
    <mergeCell ref="A5:H5"/>
    <mergeCell ref="F50:G50"/>
    <mergeCell ref="A61:C61"/>
    <mergeCell ref="A59:H59"/>
    <mergeCell ref="C54:E54"/>
    <mergeCell ref="C56:E56"/>
    <mergeCell ref="B10:C10"/>
    <mergeCell ref="B22:C22"/>
    <mergeCell ref="B24:C24"/>
    <mergeCell ref="B55:E55"/>
    <mergeCell ref="A57:C57"/>
    <mergeCell ref="D57:E57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  <ignoredErrors>
    <ignoredError sqref="B40 B25:B39 G11 G12 G13 G14 G15 G16 G17 G18 G20 G1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117"/>
  <sheetViews>
    <sheetView zoomScalePageLayoutView="0" workbookViewId="0" topLeftCell="A1">
      <pane ySplit="8" topLeftCell="A75" activePane="bottomLeft" state="frozen"/>
      <selection pane="topLeft" activeCell="A1" sqref="A1"/>
      <selection pane="bottomLeft" activeCell="M104" sqref="M104"/>
    </sheetView>
  </sheetViews>
  <sheetFormatPr defaultColWidth="9.00390625" defaultRowHeight="15"/>
  <cols>
    <col min="1" max="1" width="5.421875" style="11" customWidth="1"/>
    <col min="2" max="2" width="7.8515625" style="47" customWidth="1"/>
    <col min="3" max="3" width="35.421875" style="437" customWidth="1"/>
    <col min="4" max="4" width="11.421875" style="50" customWidth="1"/>
    <col min="5" max="5" width="9.421875" style="50" customWidth="1"/>
    <col min="6" max="7" width="11.421875" style="50" customWidth="1"/>
    <col min="8" max="8" width="9.7109375" style="50" customWidth="1"/>
    <col min="9" max="9" width="11.8515625" style="50" customWidth="1"/>
    <col min="10" max="10" width="11.7109375" style="1" customWidth="1"/>
    <col min="11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0" s="421" customFormat="1" ht="21.75" customHeight="1">
      <c r="A2" s="496" t="s">
        <v>501</v>
      </c>
      <c r="B2" s="496"/>
      <c r="C2" s="496"/>
      <c r="D2" s="496"/>
      <c r="E2" s="496"/>
      <c r="F2" s="496"/>
      <c r="G2" s="496"/>
      <c r="H2" s="496"/>
      <c r="I2" s="496"/>
      <c r="J2" s="496"/>
    </row>
    <row r="3" spans="1:10" s="421" customFormat="1" ht="21.75" customHeight="1">
      <c r="A3" s="497" t="s">
        <v>470</v>
      </c>
      <c r="B3" s="497"/>
      <c r="C3" s="497"/>
      <c r="D3" s="497"/>
      <c r="E3" s="497"/>
      <c r="F3" s="497"/>
      <c r="G3" s="497"/>
      <c r="H3" s="497"/>
      <c r="I3" s="497"/>
      <c r="J3" s="497"/>
    </row>
    <row r="4" spans="1:10" s="421" customFormat="1" ht="14.25" customHeight="1">
      <c r="A4" s="423"/>
      <c r="B4" s="423"/>
      <c r="C4" s="423"/>
      <c r="D4" s="423"/>
      <c r="E4" s="423"/>
      <c r="F4" s="423"/>
      <c r="G4" s="424"/>
      <c r="H4" s="424"/>
      <c r="I4" s="424"/>
      <c r="J4" s="424"/>
    </row>
    <row r="5" spans="1:10" ht="26.25" customHeight="1">
      <c r="A5" s="522" t="s">
        <v>305</v>
      </c>
      <c r="B5" s="522"/>
      <c r="C5" s="522"/>
      <c r="D5" s="522"/>
      <c r="E5" s="522"/>
      <c r="F5" s="522"/>
      <c r="G5" s="522"/>
      <c r="H5" s="522"/>
      <c r="I5" s="522"/>
      <c r="J5" s="522"/>
    </row>
    <row r="6" spans="1:9" ht="18">
      <c r="A6" s="36"/>
      <c r="B6" s="36"/>
      <c r="C6" s="436"/>
      <c r="D6" s="95"/>
      <c r="E6" s="95"/>
      <c r="F6" s="95"/>
      <c r="G6" s="95"/>
      <c r="H6" s="95"/>
      <c r="I6" s="95"/>
    </row>
    <row r="7" spans="1:10" ht="52.5" customHeight="1">
      <c r="A7" s="505" t="s">
        <v>0</v>
      </c>
      <c r="B7" s="505" t="s">
        <v>1</v>
      </c>
      <c r="C7" s="505"/>
      <c r="D7" s="500" t="s">
        <v>540</v>
      </c>
      <c r="E7" s="500"/>
      <c r="F7" s="500"/>
      <c r="G7" s="500" t="s">
        <v>541</v>
      </c>
      <c r="H7" s="500"/>
      <c r="I7" s="500"/>
      <c r="J7" s="543" t="s">
        <v>275</v>
      </c>
    </row>
    <row r="8" spans="1:10" ht="28.5" customHeight="1">
      <c r="A8" s="505"/>
      <c r="B8" s="505"/>
      <c r="C8" s="505"/>
      <c r="D8" s="96" t="s">
        <v>88</v>
      </c>
      <c r="E8" s="62" t="s">
        <v>86</v>
      </c>
      <c r="F8" s="97" t="s">
        <v>87</v>
      </c>
      <c r="G8" s="96" t="s">
        <v>88</v>
      </c>
      <c r="H8" s="62" t="s">
        <v>86</v>
      </c>
      <c r="I8" s="97" t="s">
        <v>87</v>
      </c>
      <c r="J8" s="543"/>
    </row>
    <row r="9" spans="1:10" ht="22.5" customHeight="1">
      <c r="A9" s="110" t="s">
        <v>3</v>
      </c>
      <c r="B9" s="568" t="s">
        <v>74</v>
      </c>
      <c r="C9" s="569"/>
      <c r="D9" s="480">
        <f aca="true" t="shared" si="0" ref="D9:F10">D10</f>
        <v>0</v>
      </c>
      <c r="E9" s="480">
        <f t="shared" si="0"/>
        <v>562</v>
      </c>
      <c r="F9" s="480">
        <f t="shared" si="0"/>
        <v>0</v>
      </c>
      <c r="G9" s="480">
        <f aca="true" t="shared" si="1" ref="G9:I10">G10</f>
        <v>0</v>
      </c>
      <c r="H9" s="480">
        <f t="shared" si="1"/>
        <v>562</v>
      </c>
      <c r="I9" s="480">
        <f t="shared" si="1"/>
        <v>0</v>
      </c>
      <c r="J9" s="480"/>
    </row>
    <row r="10" spans="1:10" s="298" customFormat="1" ht="32.25" customHeight="1">
      <c r="A10" s="479" t="s">
        <v>4</v>
      </c>
      <c r="B10" s="570" t="s">
        <v>49</v>
      </c>
      <c r="C10" s="571"/>
      <c r="D10" s="447">
        <f t="shared" si="0"/>
        <v>0</v>
      </c>
      <c r="E10" s="447">
        <f t="shared" si="0"/>
        <v>562</v>
      </c>
      <c r="F10" s="447">
        <f t="shared" si="0"/>
        <v>0</v>
      </c>
      <c r="G10" s="447">
        <f t="shared" si="1"/>
        <v>0</v>
      </c>
      <c r="H10" s="447">
        <f t="shared" si="1"/>
        <v>562</v>
      </c>
      <c r="I10" s="447">
        <f t="shared" si="1"/>
        <v>0</v>
      </c>
      <c r="J10" s="459"/>
    </row>
    <row r="11" spans="1:10" s="68" customFormat="1" ht="24" customHeight="1">
      <c r="A11" s="33"/>
      <c r="B11" s="227">
        <v>4130</v>
      </c>
      <c r="C11" s="183" t="s">
        <v>322</v>
      </c>
      <c r="D11" s="51"/>
      <c r="E11" s="51">
        <v>562</v>
      </c>
      <c r="F11" s="51"/>
      <c r="G11" s="51">
        <v>0</v>
      </c>
      <c r="H11" s="51">
        <v>562</v>
      </c>
      <c r="I11" s="51"/>
      <c r="J11" s="175"/>
    </row>
    <row r="12" spans="1:10" ht="22.5" customHeight="1">
      <c r="A12" s="110" t="s">
        <v>20</v>
      </c>
      <c r="B12" s="526" t="s">
        <v>55</v>
      </c>
      <c r="C12" s="526"/>
      <c r="D12" s="273">
        <f aca="true" t="shared" si="2" ref="D12:I12">D13+D15+D17+D18</f>
        <v>380000</v>
      </c>
      <c r="E12" s="273">
        <f t="shared" si="2"/>
        <v>0</v>
      </c>
      <c r="F12" s="273">
        <f t="shared" si="2"/>
        <v>0</v>
      </c>
      <c r="G12" s="273">
        <f t="shared" si="2"/>
        <v>380000</v>
      </c>
      <c r="H12" s="273">
        <f t="shared" si="2"/>
        <v>0</v>
      </c>
      <c r="I12" s="273">
        <f t="shared" si="2"/>
        <v>0</v>
      </c>
      <c r="J12" s="273"/>
    </row>
    <row r="13" spans="1:10" s="298" customFormat="1" ht="28.5" customHeight="1">
      <c r="A13" s="442" t="s">
        <v>4</v>
      </c>
      <c r="B13" s="506" t="s">
        <v>48</v>
      </c>
      <c r="C13" s="507"/>
      <c r="D13" s="447">
        <f>D14</f>
        <v>378900</v>
      </c>
      <c r="E13" s="447">
        <v>0</v>
      </c>
      <c r="F13" s="447">
        <v>0</v>
      </c>
      <c r="G13" s="447">
        <f>SUM(G14)</f>
        <v>378900</v>
      </c>
      <c r="H13" s="447">
        <f>SUM(H14)</f>
        <v>0</v>
      </c>
      <c r="I13" s="447">
        <f>SUM(I14)</f>
        <v>0</v>
      </c>
      <c r="J13" s="459"/>
    </row>
    <row r="14" spans="1:10" s="68" customFormat="1" ht="24" customHeight="1">
      <c r="A14" s="33"/>
      <c r="B14" s="169">
        <v>3110</v>
      </c>
      <c r="C14" s="378" t="s">
        <v>328</v>
      </c>
      <c r="D14" s="51">
        <v>378900</v>
      </c>
      <c r="E14" s="51"/>
      <c r="F14" s="51"/>
      <c r="G14" s="51">
        <v>378900</v>
      </c>
      <c r="H14" s="51"/>
      <c r="I14" s="51"/>
      <c r="J14" s="175"/>
    </row>
    <row r="15" spans="1:10" s="68" customFormat="1" ht="33.75" customHeight="1">
      <c r="A15" s="442" t="s">
        <v>9</v>
      </c>
      <c r="B15" s="506" t="s">
        <v>499</v>
      </c>
      <c r="C15" s="507"/>
      <c r="D15" s="447">
        <v>1100</v>
      </c>
      <c r="E15" s="447">
        <f>E16</f>
        <v>0</v>
      </c>
      <c r="F15" s="447">
        <f>F16</f>
        <v>0</v>
      </c>
      <c r="G15" s="447">
        <f>SUM(G16)</f>
        <v>1100</v>
      </c>
      <c r="H15" s="447">
        <f>SUM(H16)</f>
        <v>0</v>
      </c>
      <c r="I15" s="447">
        <f>SUM(I16)</f>
        <v>0</v>
      </c>
      <c r="J15" s="459"/>
    </row>
    <row r="16" spans="1:10" s="68" customFormat="1" ht="27" customHeight="1">
      <c r="A16" s="33"/>
      <c r="B16" s="169">
        <v>4430</v>
      </c>
      <c r="C16" s="378" t="s">
        <v>260</v>
      </c>
      <c r="D16" s="51"/>
      <c r="E16" s="51"/>
      <c r="F16" s="51"/>
      <c r="G16" s="51">
        <v>1100</v>
      </c>
      <c r="H16" s="51">
        <v>0</v>
      </c>
      <c r="I16" s="51">
        <v>0</v>
      </c>
      <c r="J16" s="175"/>
    </row>
    <row r="17" spans="1:10" s="298" customFormat="1" ht="24.75" customHeight="1">
      <c r="A17" s="442" t="s">
        <v>10</v>
      </c>
      <c r="B17" s="506" t="s">
        <v>61</v>
      </c>
      <c r="C17" s="507"/>
      <c r="D17" s="447">
        <v>0</v>
      </c>
      <c r="E17" s="447">
        <v>0</v>
      </c>
      <c r="F17" s="447">
        <v>0</v>
      </c>
      <c r="G17" s="447">
        <v>0</v>
      </c>
      <c r="H17" s="447">
        <v>0</v>
      </c>
      <c r="I17" s="447">
        <v>0</v>
      </c>
      <c r="J17" s="459"/>
    </row>
    <row r="18" spans="1:10" s="55" customFormat="1" ht="61.5" customHeight="1">
      <c r="A18" s="442" t="s">
        <v>11</v>
      </c>
      <c r="B18" s="532" t="s">
        <v>552</v>
      </c>
      <c r="C18" s="533"/>
      <c r="D18" s="447">
        <f aca="true" t="shared" si="3" ref="D18:I18">D20</f>
        <v>0</v>
      </c>
      <c r="E18" s="447">
        <f t="shared" si="3"/>
        <v>0</v>
      </c>
      <c r="F18" s="447">
        <f t="shared" si="3"/>
        <v>0</v>
      </c>
      <c r="G18" s="447">
        <f t="shared" si="3"/>
        <v>0</v>
      </c>
      <c r="H18" s="447">
        <f t="shared" si="3"/>
        <v>0</v>
      </c>
      <c r="I18" s="447">
        <f t="shared" si="3"/>
        <v>0</v>
      </c>
      <c r="J18" s="448"/>
    </row>
    <row r="19" spans="1:10" s="76" customFormat="1" ht="17.25" customHeight="1">
      <c r="A19" s="74"/>
      <c r="B19" s="225"/>
      <c r="C19" s="205" t="s">
        <v>5</v>
      </c>
      <c r="D19" s="90"/>
      <c r="E19" s="90"/>
      <c r="F19" s="98"/>
      <c r="G19" s="90"/>
      <c r="H19" s="90"/>
      <c r="I19" s="98"/>
      <c r="J19" s="173"/>
    </row>
    <row r="20" spans="1:10" s="68" customFormat="1" ht="34.5" customHeight="1">
      <c r="A20" s="33" t="s">
        <v>6</v>
      </c>
      <c r="B20" s="225"/>
      <c r="C20" s="109" t="s">
        <v>48</v>
      </c>
      <c r="D20" s="51">
        <v>0</v>
      </c>
      <c r="E20" s="51">
        <v>0</v>
      </c>
      <c r="F20" s="51">
        <v>0</v>
      </c>
      <c r="G20" s="51">
        <v>0</v>
      </c>
      <c r="H20" s="51">
        <f>SUM(H21)</f>
        <v>0</v>
      </c>
      <c r="I20" s="51">
        <f>SUM(I21)</f>
        <v>0</v>
      </c>
      <c r="J20" s="175"/>
    </row>
    <row r="21" spans="1:10" s="68" customFormat="1" ht="24" customHeight="1">
      <c r="A21" s="33"/>
      <c r="B21" s="169">
        <v>3119</v>
      </c>
      <c r="C21" s="378" t="s">
        <v>328</v>
      </c>
      <c r="D21" s="51"/>
      <c r="E21" s="51"/>
      <c r="F21" s="51"/>
      <c r="G21" s="51">
        <v>0</v>
      </c>
      <c r="H21" s="51">
        <v>0</v>
      </c>
      <c r="I21" s="51">
        <v>0</v>
      </c>
      <c r="J21" s="175"/>
    </row>
    <row r="22" spans="1:10" ht="27" customHeight="1">
      <c r="A22" s="110" t="s">
        <v>27</v>
      </c>
      <c r="B22" s="526" t="s">
        <v>56</v>
      </c>
      <c r="C22" s="526"/>
      <c r="D22" s="273">
        <f aca="true" t="shared" si="4" ref="D22:I22">D23+D29+D31+D34+D35</f>
        <v>2806911</v>
      </c>
      <c r="E22" s="444">
        <f t="shared" si="4"/>
        <v>0</v>
      </c>
      <c r="F22" s="444">
        <f t="shared" si="4"/>
        <v>360406</v>
      </c>
      <c r="G22" s="444">
        <f t="shared" si="4"/>
        <v>2806911</v>
      </c>
      <c r="H22" s="444">
        <f t="shared" si="4"/>
        <v>0</v>
      </c>
      <c r="I22" s="444">
        <f t="shared" si="4"/>
        <v>360406</v>
      </c>
      <c r="J22" s="273"/>
    </row>
    <row r="23" spans="1:10" s="298" customFormat="1" ht="32.25" customHeight="1">
      <c r="A23" s="442" t="s">
        <v>4</v>
      </c>
      <c r="B23" s="506" t="s">
        <v>542</v>
      </c>
      <c r="C23" s="507"/>
      <c r="D23" s="447">
        <v>540327</v>
      </c>
      <c r="E23" s="447">
        <f>E24+E25+E26</f>
        <v>0</v>
      </c>
      <c r="F23" s="447">
        <f>F24+F25+F26</f>
        <v>0</v>
      </c>
      <c r="G23" s="447">
        <f>SUM(G24:G28)</f>
        <v>540327</v>
      </c>
      <c r="H23" s="447">
        <f>H24+H25+H26</f>
        <v>0</v>
      </c>
      <c r="I23" s="447">
        <f>I24+I25+I26</f>
        <v>0</v>
      </c>
      <c r="J23" s="459"/>
    </row>
    <row r="24" spans="1:10" s="68" customFormat="1" ht="36.75" customHeight="1">
      <c r="A24" s="33"/>
      <c r="B24" s="48">
        <v>4010</v>
      </c>
      <c r="C24" s="109" t="s">
        <v>232</v>
      </c>
      <c r="D24" s="51">
        <v>0</v>
      </c>
      <c r="E24" s="51">
        <v>0</v>
      </c>
      <c r="F24" s="51">
        <v>0</v>
      </c>
      <c r="G24" s="51"/>
      <c r="H24" s="51">
        <v>0</v>
      </c>
      <c r="I24" s="51">
        <v>0</v>
      </c>
      <c r="J24" s="175"/>
    </row>
    <row r="25" spans="1:10" s="68" customFormat="1" ht="33.75" customHeight="1">
      <c r="A25" s="33"/>
      <c r="B25" s="48">
        <v>4040</v>
      </c>
      <c r="C25" s="109" t="s">
        <v>233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175"/>
    </row>
    <row r="26" spans="1:10" s="68" customFormat="1" ht="21.75" customHeight="1">
      <c r="A26" s="33"/>
      <c r="B26" s="48">
        <v>4170</v>
      </c>
      <c r="C26" s="109" t="s">
        <v>234</v>
      </c>
      <c r="D26" s="51">
        <v>0</v>
      </c>
      <c r="E26" s="51">
        <v>0</v>
      </c>
      <c r="F26" s="51">
        <v>0</v>
      </c>
      <c r="G26" s="51">
        <v>458916</v>
      </c>
      <c r="H26" s="51">
        <v>0</v>
      </c>
      <c r="I26" s="51">
        <v>0</v>
      </c>
      <c r="J26" s="175"/>
    </row>
    <row r="27" spans="1:10" s="68" customFormat="1" ht="35.25" customHeight="1">
      <c r="A27" s="33"/>
      <c r="B27" s="48">
        <v>4110</v>
      </c>
      <c r="C27" s="30" t="s">
        <v>290</v>
      </c>
      <c r="D27" s="51"/>
      <c r="E27" s="51"/>
      <c r="F27" s="51"/>
      <c r="G27" s="51">
        <v>70168</v>
      </c>
      <c r="H27" s="51">
        <v>0</v>
      </c>
      <c r="I27" s="51">
        <v>0</v>
      </c>
      <c r="J27" s="175"/>
    </row>
    <row r="28" spans="1:10" s="68" customFormat="1" ht="21.75" customHeight="1">
      <c r="A28" s="33"/>
      <c r="B28" s="48">
        <v>4120</v>
      </c>
      <c r="C28" s="30" t="s">
        <v>236</v>
      </c>
      <c r="D28" s="51"/>
      <c r="E28" s="51"/>
      <c r="F28" s="51"/>
      <c r="G28" s="51">
        <v>11243</v>
      </c>
      <c r="H28" s="51">
        <v>0</v>
      </c>
      <c r="I28" s="51">
        <v>0</v>
      </c>
      <c r="J28" s="175"/>
    </row>
    <row r="29" spans="1:10" s="298" customFormat="1" ht="28.5" customHeight="1">
      <c r="A29" s="442" t="s">
        <v>9</v>
      </c>
      <c r="B29" s="506" t="s">
        <v>48</v>
      </c>
      <c r="C29" s="507"/>
      <c r="D29" s="447">
        <v>2156018</v>
      </c>
      <c r="E29" s="447">
        <v>0</v>
      </c>
      <c r="F29" s="447">
        <v>360406</v>
      </c>
      <c r="G29" s="447">
        <f>SUM(G30)</f>
        <v>2156018</v>
      </c>
      <c r="H29" s="447">
        <f>SUM(H30)</f>
        <v>0</v>
      </c>
      <c r="I29" s="447">
        <f>SUM(I30)</f>
        <v>360406</v>
      </c>
      <c r="J29" s="459"/>
    </row>
    <row r="30" spans="1:10" s="68" customFormat="1" ht="25.5" customHeight="1">
      <c r="A30" s="33"/>
      <c r="B30" s="169">
        <v>3110</v>
      </c>
      <c r="C30" s="378" t="s">
        <v>328</v>
      </c>
      <c r="D30" s="51"/>
      <c r="E30" s="51"/>
      <c r="F30" s="51"/>
      <c r="G30" s="51">
        <v>2156018</v>
      </c>
      <c r="H30" s="51">
        <v>0</v>
      </c>
      <c r="I30" s="51">
        <v>360406</v>
      </c>
      <c r="J30" s="175"/>
    </row>
    <row r="31" spans="1:10" s="298" customFormat="1" ht="36.75" customHeight="1">
      <c r="A31" s="442" t="s">
        <v>10</v>
      </c>
      <c r="B31" s="506" t="s">
        <v>589</v>
      </c>
      <c r="C31" s="507"/>
      <c r="D31" s="447">
        <v>11100</v>
      </c>
      <c r="E31" s="447">
        <f>E33</f>
        <v>0</v>
      </c>
      <c r="F31" s="447">
        <f>F33</f>
        <v>0</v>
      </c>
      <c r="G31" s="447">
        <f>SUM(G32:G33)</f>
        <v>11100</v>
      </c>
      <c r="H31" s="447">
        <f>SUM(H32:H33)</f>
        <v>0</v>
      </c>
      <c r="I31" s="447">
        <f>SUM(I32:I33)</f>
        <v>0</v>
      </c>
      <c r="J31" s="461"/>
    </row>
    <row r="32" spans="1:10" s="55" customFormat="1" ht="19.5" customHeight="1">
      <c r="A32" s="48"/>
      <c r="B32" s="316" t="s">
        <v>249</v>
      </c>
      <c r="C32" s="378" t="s">
        <v>250</v>
      </c>
      <c r="D32" s="315"/>
      <c r="E32" s="315"/>
      <c r="F32" s="317"/>
      <c r="G32" s="51">
        <v>10000</v>
      </c>
      <c r="H32" s="315">
        <v>0</v>
      </c>
      <c r="I32" s="315">
        <v>0</v>
      </c>
      <c r="J32" s="172"/>
    </row>
    <row r="33" spans="1:10" s="55" customFormat="1" ht="19.5" customHeight="1">
      <c r="A33" s="48"/>
      <c r="B33" s="316" t="s">
        <v>259</v>
      </c>
      <c r="C33" s="378" t="s">
        <v>260</v>
      </c>
      <c r="D33" s="315"/>
      <c r="E33" s="315"/>
      <c r="F33" s="315"/>
      <c r="G33" s="51">
        <v>1100</v>
      </c>
      <c r="H33" s="315">
        <v>0</v>
      </c>
      <c r="I33" s="315">
        <v>0</v>
      </c>
      <c r="J33" s="172"/>
    </row>
    <row r="34" spans="1:10" s="298" customFormat="1" ht="20.25" customHeight="1">
      <c r="A34" s="442" t="s">
        <v>11</v>
      </c>
      <c r="B34" s="506" t="s">
        <v>61</v>
      </c>
      <c r="C34" s="507"/>
      <c r="D34" s="447">
        <v>0</v>
      </c>
      <c r="E34" s="447">
        <v>0</v>
      </c>
      <c r="F34" s="447">
        <v>0</v>
      </c>
      <c r="G34" s="447">
        <v>0</v>
      </c>
      <c r="H34" s="447">
        <v>0</v>
      </c>
      <c r="I34" s="447">
        <v>0</v>
      </c>
      <c r="J34" s="459"/>
    </row>
    <row r="35" spans="1:10" s="298" customFormat="1" ht="69.75" customHeight="1">
      <c r="A35" s="442" t="s">
        <v>29</v>
      </c>
      <c r="B35" s="532" t="s">
        <v>553</v>
      </c>
      <c r="C35" s="533"/>
      <c r="D35" s="447">
        <v>99466</v>
      </c>
      <c r="E35" s="447">
        <f>SUM(E37)</f>
        <v>0</v>
      </c>
      <c r="F35" s="447">
        <f>SUM(F37)</f>
        <v>0</v>
      </c>
      <c r="G35" s="447">
        <f>SUM(G37)</f>
        <v>99466</v>
      </c>
      <c r="H35" s="447">
        <f>SUM(H37)</f>
        <v>0</v>
      </c>
      <c r="I35" s="447">
        <f>SUM(I37)</f>
        <v>0</v>
      </c>
      <c r="J35" s="459"/>
    </row>
    <row r="36" spans="1:10" s="76" customFormat="1" ht="17.25" customHeight="1">
      <c r="A36" s="74"/>
      <c r="B36" s="192"/>
      <c r="C36" s="205" t="s">
        <v>5</v>
      </c>
      <c r="D36" s="90"/>
      <c r="E36" s="90"/>
      <c r="F36" s="98"/>
      <c r="G36" s="90"/>
      <c r="H36" s="90"/>
      <c r="I36" s="98"/>
      <c r="J36" s="173"/>
    </row>
    <row r="37" spans="1:10" s="68" customFormat="1" ht="33" customHeight="1">
      <c r="A37" s="33"/>
      <c r="B37" s="192" t="s">
        <v>231</v>
      </c>
      <c r="C37" s="109" t="s">
        <v>48</v>
      </c>
      <c r="D37" s="51">
        <v>0</v>
      </c>
      <c r="E37" s="51">
        <v>0</v>
      </c>
      <c r="F37" s="51">
        <v>0</v>
      </c>
      <c r="G37" s="51">
        <f>G38</f>
        <v>99466</v>
      </c>
      <c r="H37" s="51">
        <f>SUM(H38)</f>
        <v>0</v>
      </c>
      <c r="I37" s="51">
        <f>SUM(I38)</f>
        <v>0</v>
      </c>
      <c r="J37" s="175"/>
    </row>
    <row r="38" spans="1:10" s="68" customFormat="1" ht="24" customHeight="1">
      <c r="A38" s="33"/>
      <c r="B38" s="169">
        <v>3119</v>
      </c>
      <c r="C38" s="378" t="s">
        <v>328</v>
      </c>
      <c r="D38" s="51"/>
      <c r="E38" s="51"/>
      <c r="F38" s="51"/>
      <c r="G38" s="51">
        <v>99466</v>
      </c>
      <c r="H38" s="51">
        <v>0</v>
      </c>
      <c r="I38" s="51">
        <v>0</v>
      </c>
      <c r="J38" s="175"/>
    </row>
    <row r="39" spans="1:10" s="68" customFormat="1" ht="22.5" customHeight="1">
      <c r="A39" s="23" t="s">
        <v>28</v>
      </c>
      <c r="B39" s="565" t="s">
        <v>83</v>
      </c>
      <c r="C39" s="565"/>
      <c r="D39" s="147">
        <f aca="true" t="shared" si="5" ref="D39:I39">SUM(D40)</f>
        <v>0</v>
      </c>
      <c r="E39" s="147">
        <f t="shared" si="5"/>
        <v>12000</v>
      </c>
      <c r="F39" s="147">
        <f t="shared" si="5"/>
        <v>0</v>
      </c>
      <c r="G39" s="147">
        <f t="shared" si="5"/>
        <v>0</v>
      </c>
      <c r="H39" s="147">
        <f t="shared" si="5"/>
        <v>12000</v>
      </c>
      <c r="I39" s="147">
        <f t="shared" si="5"/>
        <v>0</v>
      </c>
      <c r="J39" s="147"/>
    </row>
    <row r="40" spans="1:10" s="298" customFormat="1" ht="37.5" customHeight="1">
      <c r="A40" s="442" t="s">
        <v>4</v>
      </c>
      <c r="B40" s="506" t="s">
        <v>384</v>
      </c>
      <c r="C40" s="507"/>
      <c r="D40" s="447">
        <v>0</v>
      </c>
      <c r="E40" s="447">
        <v>12000</v>
      </c>
      <c r="F40" s="447">
        <f>F41</f>
        <v>0</v>
      </c>
      <c r="G40" s="447">
        <f>SUM(G41)</f>
        <v>0</v>
      </c>
      <c r="H40" s="447">
        <f>SUM(H41)</f>
        <v>12000</v>
      </c>
      <c r="I40" s="447">
        <f>SUM(I41)</f>
        <v>0</v>
      </c>
      <c r="J40" s="459"/>
    </row>
    <row r="41" spans="1:10" s="68" customFormat="1" ht="26.25" customHeight="1">
      <c r="A41" s="33"/>
      <c r="B41" s="161" t="s">
        <v>249</v>
      </c>
      <c r="C41" s="378" t="s">
        <v>250</v>
      </c>
      <c r="D41" s="51"/>
      <c r="E41" s="51"/>
      <c r="F41" s="51"/>
      <c r="G41" s="51">
        <v>0</v>
      </c>
      <c r="H41" s="51">
        <v>12000</v>
      </c>
      <c r="I41" s="51">
        <v>0</v>
      </c>
      <c r="J41" s="175"/>
    </row>
    <row r="42" spans="1:10" s="68" customFormat="1" ht="22.5" customHeight="1">
      <c r="A42" s="23" t="s">
        <v>30</v>
      </c>
      <c r="B42" s="565" t="s">
        <v>57</v>
      </c>
      <c r="C42" s="565"/>
      <c r="D42" s="147">
        <f aca="true" t="shared" si="6" ref="D42:I42">D43+D49+D50</f>
        <v>652838</v>
      </c>
      <c r="E42" s="147">
        <f t="shared" si="6"/>
        <v>0</v>
      </c>
      <c r="F42" s="147">
        <f t="shared" si="6"/>
        <v>0</v>
      </c>
      <c r="G42" s="147">
        <f t="shared" si="6"/>
        <v>652838</v>
      </c>
      <c r="H42" s="147">
        <f t="shared" si="6"/>
        <v>0</v>
      </c>
      <c r="I42" s="147">
        <f t="shared" si="6"/>
        <v>0</v>
      </c>
      <c r="J42" s="147"/>
    </row>
    <row r="43" spans="1:10" s="298" customFormat="1" ht="31.5" customHeight="1">
      <c r="A43" s="445" t="s">
        <v>4</v>
      </c>
      <c r="B43" s="506" t="s">
        <v>542</v>
      </c>
      <c r="C43" s="507"/>
      <c r="D43" s="447">
        <v>580053</v>
      </c>
      <c r="E43" s="447">
        <f>E44+E45+E46</f>
        <v>0</v>
      </c>
      <c r="F43" s="447">
        <f>F44+F45+F46</f>
        <v>0</v>
      </c>
      <c r="G43" s="447">
        <f>SUM(G44:G48)</f>
        <v>580053</v>
      </c>
      <c r="H43" s="447">
        <f>H44+H45+H46</f>
        <v>0</v>
      </c>
      <c r="I43" s="447">
        <f>I44+I45+I46</f>
        <v>0</v>
      </c>
      <c r="J43" s="459"/>
    </row>
    <row r="44" spans="1:10" s="68" customFormat="1" ht="36" customHeight="1">
      <c r="A44" s="33"/>
      <c r="B44" s="48">
        <v>4010</v>
      </c>
      <c r="C44" s="109" t="s">
        <v>232</v>
      </c>
      <c r="D44" s="51">
        <v>0</v>
      </c>
      <c r="E44" s="51">
        <v>0</v>
      </c>
      <c r="F44" s="51">
        <v>0</v>
      </c>
      <c r="G44" s="51">
        <v>413608</v>
      </c>
      <c r="H44" s="51">
        <v>0</v>
      </c>
      <c r="I44" s="51">
        <v>0</v>
      </c>
      <c r="J44" s="175"/>
    </row>
    <row r="45" spans="1:10" s="68" customFormat="1" ht="33.75" customHeight="1">
      <c r="A45" s="33"/>
      <c r="B45" s="48">
        <v>4040</v>
      </c>
      <c r="C45" s="109" t="s">
        <v>233</v>
      </c>
      <c r="D45" s="51">
        <v>0</v>
      </c>
      <c r="E45" s="51">
        <v>0</v>
      </c>
      <c r="F45" s="51">
        <v>0</v>
      </c>
      <c r="G45" s="51">
        <v>34553</v>
      </c>
      <c r="H45" s="51">
        <v>0</v>
      </c>
      <c r="I45" s="51">
        <v>0</v>
      </c>
      <c r="J45" s="175"/>
    </row>
    <row r="46" spans="1:10" s="68" customFormat="1" ht="27.75" customHeight="1">
      <c r="A46" s="33"/>
      <c r="B46" s="48">
        <v>4170</v>
      </c>
      <c r="C46" s="109" t="s">
        <v>234</v>
      </c>
      <c r="D46" s="51">
        <v>0</v>
      </c>
      <c r="E46" s="51">
        <v>0</v>
      </c>
      <c r="F46" s="51">
        <v>0</v>
      </c>
      <c r="G46" s="51">
        <v>49200</v>
      </c>
      <c r="H46" s="51">
        <v>0</v>
      </c>
      <c r="I46" s="51">
        <v>0</v>
      </c>
      <c r="J46" s="175"/>
    </row>
    <row r="47" spans="1:10" s="68" customFormat="1" ht="31.5" customHeight="1">
      <c r="A47" s="33"/>
      <c r="B47" s="48">
        <v>4110</v>
      </c>
      <c r="C47" s="30" t="s">
        <v>290</v>
      </c>
      <c r="D47" s="51">
        <v>0</v>
      </c>
      <c r="E47" s="51">
        <v>0</v>
      </c>
      <c r="F47" s="51">
        <v>0</v>
      </c>
      <c r="G47" s="51">
        <v>71276</v>
      </c>
      <c r="H47" s="51">
        <v>0</v>
      </c>
      <c r="I47" s="51">
        <v>0</v>
      </c>
      <c r="J47" s="175"/>
    </row>
    <row r="48" spans="1:10" s="68" customFormat="1" ht="28.5" customHeight="1">
      <c r="A48" s="33"/>
      <c r="B48" s="48">
        <v>4120</v>
      </c>
      <c r="C48" s="30" t="s">
        <v>236</v>
      </c>
      <c r="D48" s="51">
        <v>0</v>
      </c>
      <c r="E48" s="51">
        <v>0</v>
      </c>
      <c r="F48" s="51">
        <v>0</v>
      </c>
      <c r="G48" s="51">
        <v>11416</v>
      </c>
      <c r="H48" s="51">
        <v>0</v>
      </c>
      <c r="I48" s="51">
        <v>0</v>
      </c>
      <c r="J48" s="175"/>
    </row>
    <row r="49" spans="1:10" s="298" customFormat="1" ht="30.75" customHeight="1">
      <c r="A49" s="445" t="s">
        <v>9</v>
      </c>
      <c r="B49" s="506" t="s">
        <v>48</v>
      </c>
      <c r="C49" s="507"/>
      <c r="D49" s="447">
        <v>0</v>
      </c>
      <c r="E49" s="447">
        <v>0</v>
      </c>
      <c r="F49" s="447">
        <v>0</v>
      </c>
      <c r="G49" s="447">
        <v>0</v>
      </c>
      <c r="H49" s="447">
        <v>0</v>
      </c>
      <c r="I49" s="447">
        <v>0</v>
      </c>
      <c r="J49" s="459"/>
    </row>
    <row r="50" spans="1:10" s="298" customFormat="1" ht="38.25" customHeight="1">
      <c r="A50" s="445" t="s">
        <v>10</v>
      </c>
      <c r="B50" s="506" t="s">
        <v>489</v>
      </c>
      <c r="C50" s="507"/>
      <c r="D50" s="447">
        <v>72785</v>
      </c>
      <c r="E50" s="447">
        <v>0</v>
      </c>
      <c r="F50" s="447">
        <v>0</v>
      </c>
      <c r="G50" s="447">
        <f>SUM(G51:G58)</f>
        <v>72785</v>
      </c>
      <c r="H50" s="447">
        <f>SUM(H51:H58)</f>
        <v>0</v>
      </c>
      <c r="I50" s="447">
        <f>SUM(I51:I58)</f>
        <v>0</v>
      </c>
      <c r="J50" s="459"/>
    </row>
    <row r="51" spans="1:10" s="68" customFormat="1" ht="24.75" customHeight="1">
      <c r="A51" s="33"/>
      <c r="B51" s="313">
        <v>4210</v>
      </c>
      <c r="C51" s="378" t="s">
        <v>240</v>
      </c>
      <c r="D51" s="51"/>
      <c r="E51" s="51"/>
      <c r="F51" s="51"/>
      <c r="G51" s="51">
        <v>12500</v>
      </c>
      <c r="H51" s="51">
        <v>0</v>
      </c>
      <c r="I51" s="51">
        <v>0</v>
      </c>
      <c r="J51" s="175"/>
    </row>
    <row r="52" spans="1:10" s="68" customFormat="1" ht="27.75" customHeight="1">
      <c r="A52" s="33"/>
      <c r="B52" s="313">
        <v>4240</v>
      </c>
      <c r="C52" s="378" t="s">
        <v>242</v>
      </c>
      <c r="D52" s="51"/>
      <c r="E52" s="51"/>
      <c r="F52" s="51"/>
      <c r="G52" s="51">
        <v>0</v>
      </c>
      <c r="H52" s="51">
        <v>0</v>
      </c>
      <c r="I52" s="51">
        <v>0</v>
      </c>
      <c r="J52" s="175"/>
    </row>
    <row r="53" spans="1:10" s="68" customFormat="1" ht="21.75" customHeight="1">
      <c r="A53" s="33"/>
      <c r="B53" s="313">
        <v>4280</v>
      </c>
      <c r="C53" s="377" t="s">
        <v>248</v>
      </c>
      <c r="D53" s="51"/>
      <c r="E53" s="51"/>
      <c r="F53" s="51"/>
      <c r="G53" s="51">
        <v>500</v>
      </c>
      <c r="H53" s="51">
        <v>0</v>
      </c>
      <c r="I53" s="51">
        <v>0</v>
      </c>
      <c r="J53" s="175"/>
    </row>
    <row r="54" spans="1:10" s="68" customFormat="1" ht="21.75" customHeight="1">
      <c r="A54" s="33"/>
      <c r="B54" s="313">
        <v>4300</v>
      </c>
      <c r="C54" s="378" t="s">
        <v>250</v>
      </c>
      <c r="D54" s="51"/>
      <c r="E54" s="51"/>
      <c r="F54" s="51"/>
      <c r="G54" s="51">
        <v>34480</v>
      </c>
      <c r="H54" s="51">
        <v>0</v>
      </c>
      <c r="I54" s="51">
        <v>0</v>
      </c>
      <c r="J54" s="175"/>
    </row>
    <row r="55" spans="1:10" s="68" customFormat="1" ht="59.25" customHeight="1">
      <c r="A55" s="33"/>
      <c r="B55" s="313">
        <v>4370</v>
      </c>
      <c r="C55" s="382" t="s">
        <v>316</v>
      </c>
      <c r="D55" s="51"/>
      <c r="E55" s="51"/>
      <c r="F55" s="51"/>
      <c r="G55" s="51">
        <v>3500</v>
      </c>
      <c r="H55" s="51">
        <v>0</v>
      </c>
      <c r="I55" s="51">
        <v>0</v>
      </c>
      <c r="J55" s="175"/>
    </row>
    <row r="56" spans="1:10" s="68" customFormat="1" ht="21.75" customHeight="1">
      <c r="A56" s="33"/>
      <c r="B56" s="313">
        <v>4410</v>
      </c>
      <c r="C56" s="378" t="s">
        <v>258</v>
      </c>
      <c r="D56" s="51"/>
      <c r="E56" s="51"/>
      <c r="F56" s="51"/>
      <c r="G56" s="51">
        <v>7020</v>
      </c>
      <c r="H56" s="51">
        <v>0</v>
      </c>
      <c r="I56" s="51">
        <v>0</v>
      </c>
      <c r="J56" s="175"/>
    </row>
    <row r="57" spans="1:10" s="68" customFormat="1" ht="21.75" customHeight="1">
      <c r="A57" s="33"/>
      <c r="B57" s="313">
        <v>4430</v>
      </c>
      <c r="C57" s="378" t="s">
        <v>260</v>
      </c>
      <c r="D57" s="51"/>
      <c r="E57" s="51"/>
      <c r="F57" s="51"/>
      <c r="G57" s="51">
        <v>1000</v>
      </c>
      <c r="H57" s="51">
        <v>0</v>
      </c>
      <c r="I57" s="51">
        <v>0</v>
      </c>
      <c r="J57" s="175"/>
    </row>
    <row r="58" spans="1:10" s="298" customFormat="1" ht="34.5" customHeight="1">
      <c r="A58" s="14"/>
      <c r="B58" s="313">
        <v>4440</v>
      </c>
      <c r="C58" s="378" t="s">
        <v>262</v>
      </c>
      <c r="D58" s="51"/>
      <c r="E58" s="51"/>
      <c r="F58" s="51"/>
      <c r="G58" s="51">
        <v>13785</v>
      </c>
      <c r="H58" s="51">
        <v>0</v>
      </c>
      <c r="I58" s="51">
        <v>0</v>
      </c>
      <c r="J58" s="175"/>
    </row>
    <row r="59" spans="1:10" s="68" customFormat="1" ht="27" customHeight="1">
      <c r="A59" s="23" t="s">
        <v>31</v>
      </c>
      <c r="B59" s="565" t="s">
        <v>62</v>
      </c>
      <c r="C59" s="565"/>
      <c r="D59" s="147">
        <f aca="true" t="shared" si="7" ref="D59:I59">SUM(D60)</f>
        <v>10000</v>
      </c>
      <c r="E59" s="147">
        <f t="shared" si="7"/>
        <v>0</v>
      </c>
      <c r="F59" s="147">
        <f t="shared" si="7"/>
        <v>0</v>
      </c>
      <c r="G59" s="147">
        <f t="shared" si="7"/>
        <v>10000</v>
      </c>
      <c r="H59" s="147">
        <f t="shared" si="7"/>
        <v>0</v>
      </c>
      <c r="I59" s="147">
        <f t="shared" si="7"/>
        <v>0</v>
      </c>
      <c r="J59" s="147"/>
    </row>
    <row r="60" spans="1:10" s="298" customFormat="1" ht="39.75" customHeight="1">
      <c r="A60" s="445" t="s">
        <v>4</v>
      </c>
      <c r="B60" s="506" t="s">
        <v>49</v>
      </c>
      <c r="C60" s="507"/>
      <c r="D60" s="447">
        <v>10000</v>
      </c>
      <c r="E60" s="447">
        <f>E61</f>
        <v>0</v>
      </c>
      <c r="F60" s="447">
        <f>F61</f>
        <v>0</v>
      </c>
      <c r="G60" s="447">
        <f>SUM(G61)</f>
        <v>10000</v>
      </c>
      <c r="H60" s="447">
        <f>SUM(H61)</f>
        <v>0</v>
      </c>
      <c r="I60" s="447">
        <f>SUM(I61)</f>
        <v>0</v>
      </c>
      <c r="J60" s="459"/>
    </row>
    <row r="61" spans="1:10" s="68" customFormat="1" ht="27.75" customHeight="1">
      <c r="A61" s="33"/>
      <c r="B61" s="313">
        <v>4300</v>
      </c>
      <c r="C61" s="378" t="s">
        <v>250</v>
      </c>
      <c r="D61" s="51"/>
      <c r="E61" s="51"/>
      <c r="F61" s="51"/>
      <c r="G61" s="51">
        <v>10000</v>
      </c>
      <c r="H61" s="51">
        <v>0</v>
      </c>
      <c r="I61" s="51">
        <v>0</v>
      </c>
      <c r="J61" s="175"/>
    </row>
    <row r="62" spans="1:10" s="68" customFormat="1" ht="26.25" customHeight="1">
      <c r="A62" s="23" t="s">
        <v>99</v>
      </c>
      <c r="B62" s="565" t="s">
        <v>59</v>
      </c>
      <c r="C62" s="565"/>
      <c r="D62" s="147">
        <f aca="true" t="shared" si="8" ref="D62:I62">D63+D69+D70</f>
        <v>0</v>
      </c>
      <c r="E62" s="147">
        <f t="shared" si="8"/>
        <v>222000</v>
      </c>
      <c r="F62" s="147">
        <f t="shared" si="8"/>
        <v>43000</v>
      </c>
      <c r="G62" s="147">
        <f t="shared" si="8"/>
        <v>0</v>
      </c>
      <c r="H62" s="147">
        <f t="shared" si="8"/>
        <v>222000</v>
      </c>
      <c r="I62" s="147">
        <f t="shared" si="8"/>
        <v>43000</v>
      </c>
      <c r="J62" s="147"/>
    </row>
    <row r="63" spans="1:10" s="298" customFormat="1" ht="30.75" customHeight="1">
      <c r="A63" s="445" t="s">
        <v>4</v>
      </c>
      <c r="B63" s="506" t="s">
        <v>542</v>
      </c>
      <c r="C63" s="507"/>
      <c r="D63" s="447">
        <f>SUM(D64:D68)</f>
        <v>0</v>
      </c>
      <c r="E63" s="447">
        <v>188210</v>
      </c>
      <c r="F63" s="447">
        <v>29000</v>
      </c>
      <c r="G63" s="447">
        <f>SUM(G64:G68)</f>
        <v>0</v>
      </c>
      <c r="H63" s="447">
        <f>SUM(H64:H68)</f>
        <v>188210</v>
      </c>
      <c r="I63" s="447">
        <f>SUM(I64:I68)</f>
        <v>29000</v>
      </c>
      <c r="J63" s="459"/>
    </row>
    <row r="64" spans="1:10" s="68" customFormat="1" ht="33" customHeight="1">
      <c r="A64" s="33"/>
      <c r="B64" s="48">
        <v>4010</v>
      </c>
      <c r="C64" s="109" t="s">
        <v>232</v>
      </c>
      <c r="D64" s="51"/>
      <c r="E64" s="51"/>
      <c r="F64" s="51"/>
      <c r="G64" s="51">
        <v>0</v>
      </c>
      <c r="H64" s="51">
        <v>77530</v>
      </c>
      <c r="I64" s="51">
        <v>14000</v>
      </c>
      <c r="J64" s="175"/>
    </row>
    <row r="65" spans="1:10" s="68" customFormat="1" ht="35.25" customHeight="1">
      <c r="A65" s="33"/>
      <c r="B65" s="48">
        <v>4040</v>
      </c>
      <c r="C65" s="109" t="s">
        <v>233</v>
      </c>
      <c r="D65" s="51"/>
      <c r="E65" s="51"/>
      <c r="F65" s="51"/>
      <c r="G65" s="51">
        <v>0</v>
      </c>
      <c r="H65" s="51">
        <v>7299</v>
      </c>
      <c r="I65" s="51">
        <v>1910</v>
      </c>
      <c r="J65" s="175"/>
    </row>
    <row r="66" spans="1:10" s="68" customFormat="1" ht="21.75" customHeight="1">
      <c r="A66" s="33"/>
      <c r="B66" s="48">
        <v>4170</v>
      </c>
      <c r="C66" s="109" t="s">
        <v>234</v>
      </c>
      <c r="D66" s="51"/>
      <c r="E66" s="51"/>
      <c r="F66" s="51"/>
      <c r="G66" s="51">
        <v>0</v>
      </c>
      <c r="H66" s="51">
        <v>87291</v>
      </c>
      <c r="I66" s="51">
        <v>10080</v>
      </c>
      <c r="J66" s="175"/>
    </row>
    <row r="67" spans="1:10" s="68" customFormat="1" ht="33.75" customHeight="1">
      <c r="A67" s="33"/>
      <c r="B67" s="48">
        <v>4110</v>
      </c>
      <c r="C67" s="30" t="s">
        <v>290</v>
      </c>
      <c r="D67" s="51"/>
      <c r="E67" s="51"/>
      <c r="F67" s="51"/>
      <c r="G67" s="51">
        <v>0</v>
      </c>
      <c r="H67" s="51">
        <v>13800</v>
      </c>
      <c r="I67" s="51">
        <v>2600</v>
      </c>
      <c r="J67" s="175"/>
    </row>
    <row r="68" spans="1:10" s="68" customFormat="1" ht="25.5" customHeight="1">
      <c r="A68" s="33"/>
      <c r="B68" s="48">
        <v>4120</v>
      </c>
      <c r="C68" s="30" t="s">
        <v>236</v>
      </c>
      <c r="D68" s="51"/>
      <c r="E68" s="51"/>
      <c r="F68" s="51"/>
      <c r="G68" s="51">
        <v>0</v>
      </c>
      <c r="H68" s="51">
        <v>2290</v>
      </c>
      <c r="I68" s="51">
        <v>410</v>
      </c>
      <c r="J68" s="175"/>
    </row>
    <row r="69" spans="1:10" s="298" customFormat="1" ht="28.5" customHeight="1">
      <c r="A69" s="445" t="s">
        <v>11</v>
      </c>
      <c r="B69" s="506" t="s">
        <v>48</v>
      </c>
      <c r="C69" s="507"/>
      <c r="D69" s="447"/>
      <c r="E69" s="447"/>
      <c r="F69" s="447"/>
      <c r="G69" s="447">
        <v>0</v>
      </c>
      <c r="H69" s="447">
        <v>0</v>
      </c>
      <c r="I69" s="447">
        <v>0</v>
      </c>
      <c r="J69" s="459"/>
    </row>
    <row r="70" spans="1:10" s="298" customFormat="1" ht="38.25" customHeight="1">
      <c r="A70" s="445" t="s">
        <v>29</v>
      </c>
      <c r="B70" s="506" t="s">
        <v>384</v>
      </c>
      <c r="C70" s="507"/>
      <c r="D70" s="447"/>
      <c r="E70" s="447">
        <v>33790</v>
      </c>
      <c r="F70" s="447">
        <v>14000</v>
      </c>
      <c r="G70" s="447">
        <f>SUM(G71:G76)</f>
        <v>0</v>
      </c>
      <c r="H70" s="447">
        <f>SUM(H71:H76)</f>
        <v>33790</v>
      </c>
      <c r="I70" s="447">
        <f>SUM(I71:I76)</f>
        <v>14000</v>
      </c>
      <c r="J70" s="459"/>
    </row>
    <row r="71" spans="1:10" s="68" customFormat="1" ht="21.75" customHeight="1">
      <c r="A71" s="33"/>
      <c r="B71" s="161" t="s">
        <v>239</v>
      </c>
      <c r="C71" s="378" t="s">
        <v>240</v>
      </c>
      <c r="D71" s="51" t="s">
        <v>278</v>
      </c>
      <c r="E71" s="51" t="s">
        <v>278</v>
      </c>
      <c r="F71" s="51" t="s">
        <v>278</v>
      </c>
      <c r="G71" s="51">
        <v>0</v>
      </c>
      <c r="H71" s="51">
        <v>3000</v>
      </c>
      <c r="I71" s="51">
        <v>2000</v>
      </c>
      <c r="J71" s="175"/>
    </row>
    <row r="72" spans="1:10" s="68" customFormat="1" ht="21.75" customHeight="1">
      <c r="A72" s="33"/>
      <c r="B72" s="161" t="s">
        <v>247</v>
      </c>
      <c r="C72" s="378" t="s">
        <v>329</v>
      </c>
      <c r="D72" s="51" t="s">
        <v>278</v>
      </c>
      <c r="E72" s="51" t="s">
        <v>278</v>
      </c>
      <c r="F72" s="51"/>
      <c r="G72" s="51">
        <v>0</v>
      </c>
      <c r="H72" s="51">
        <v>150</v>
      </c>
      <c r="I72" s="51">
        <v>0</v>
      </c>
      <c r="J72" s="175"/>
    </row>
    <row r="73" spans="1:10" s="68" customFormat="1" ht="21.75" customHeight="1">
      <c r="A73" s="33"/>
      <c r="B73" s="161" t="s">
        <v>249</v>
      </c>
      <c r="C73" s="378" t="s">
        <v>250</v>
      </c>
      <c r="D73" s="51" t="s">
        <v>278</v>
      </c>
      <c r="E73" s="51" t="s">
        <v>278</v>
      </c>
      <c r="F73" s="51" t="s">
        <v>278</v>
      </c>
      <c r="G73" s="51">
        <v>0</v>
      </c>
      <c r="H73" s="51">
        <v>26600</v>
      </c>
      <c r="I73" s="51">
        <v>10000</v>
      </c>
      <c r="J73" s="175"/>
    </row>
    <row r="74" spans="1:10" s="68" customFormat="1" ht="59.25" customHeight="1">
      <c r="A74" s="33"/>
      <c r="B74" s="161" t="s">
        <v>255</v>
      </c>
      <c r="C74" s="382" t="s">
        <v>502</v>
      </c>
      <c r="D74" s="51" t="s">
        <v>278</v>
      </c>
      <c r="E74" s="51" t="s">
        <v>278</v>
      </c>
      <c r="F74" s="51" t="s">
        <v>278</v>
      </c>
      <c r="G74" s="51">
        <v>0</v>
      </c>
      <c r="H74" s="51">
        <v>1240</v>
      </c>
      <c r="I74" s="51">
        <v>800</v>
      </c>
      <c r="J74" s="175"/>
    </row>
    <row r="75" spans="1:10" s="68" customFormat="1" ht="26.25" customHeight="1">
      <c r="A75" s="33"/>
      <c r="B75" s="161" t="s">
        <v>257</v>
      </c>
      <c r="C75" s="378" t="s">
        <v>258</v>
      </c>
      <c r="D75" s="51" t="s">
        <v>278</v>
      </c>
      <c r="E75" s="51" t="s">
        <v>278</v>
      </c>
      <c r="F75" s="51" t="s">
        <v>278</v>
      </c>
      <c r="G75" s="51">
        <v>0</v>
      </c>
      <c r="H75" s="51">
        <v>200</v>
      </c>
      <c r="I75" s="51">
        <v>300</v>
      </c>
      <c r="J75" s="175"/>
    </row>
    <row r="76" spans="1:10" s="298" customFormat="1" ht="32.25" customHeight="1">
      <c r="A76" s="14"/>
      <c r="B76" s="161" t="s">
        <v>261</v>
      </c>
      <c r="C76" s="378" t="s">
        <v>262</v>
      </c>
      <c r="D76" s="51" t="s">
        <v>278</v>
      </c>
      <c r="E76" s="51" t="s">
        <v>278</v>
      </c>
      <c r="F76" s="51" t="s">
        <v>278</v>
      </c>
      <c r="G76" s="51">
        <v>0</v>
      </c>
      <c r="H76" s="51">
        <v>2600</v>
      </c>
      <c r="I76" s="51">
        <v>900</v>
      </c>
      <c r="J76" s="175"/>
    </row>
    <row r="77" spans="1:10" s="68" customFormat="1" ht="31.5" customHeight="1">
      <c r="A77" s="23" t="s">
        <v>111</v>
      </c>
      <c r="B77" s="565" t="s">
        <v>53</v>
      </c>
      <c r="C77" s="565"/>
      <c r="D77" s="147">
        <f aca="true" t="shared" si="9" ref="D77:I77">D78</f>
        <v>712283</v>
      </c>
      <c r="E77" s="147">
        <f t="shared" si="9"/>
        <v>0</v>
      </c>
      <c r="F77" s="147">
        <f t="shared" si="9"/>
        <v>0</v>
      </c>
      <c r="G77" s="147">
        <f t="shared" si="9"/>
        <v>712283</v>
      </c>
      <c r="H77" s="147">
        <f t="shared" si="9"/>
        <v>0</v>
      </c>
      <c r="I77" s="147">
        <f t="shared" si="9"/>
        <v>0</v>
      </c>
      <c r="J77" s="147"/>
    </row>
    <row r="78" spans="1:10" s="68" customFormat="1" ht="63" customHeight="1">
      <c r="A78" s="445" t="s">
        <v>4</v>
      </c>
      <c r="B78" s="532" t="s">
        <v>552</v>
      </c>
      <c r="C78" s="533"/>
      <c r="D78" s="447">
        <v>712283</v>
      </c>
      <c r="E78" s="447"/>
      <c r="F78" s="447"/>
      <c r="G78" s="447">
        <f>G79+G90+G91</f>
        <v>712283</v>
      </c>
      <c r="H78" s="447"/>
      <c r="I78" s="447"/>
      <c r="J78" s="447"/>
    </row>
    <row r="79" spans="1:10" s="298" customFormat="1" ht="30" customHeight="1">
      <c r="A79" s="445" t="s">
        <v>4</v>
      </c>
      <c r="B79" s="506" t="s">
        <v>542</v>
      </c>
      <c r="C79" s="507"/>
      <c r="D79" s="447">
        <f aca="true" t="shared" si="10" ref="D79:I79">SUM(D80:D89)</f>
        <v>0</v>
      </c>
      <c r="E79" s="447">
        <f t="shared" si="10"/>
        <v>0</v>
      </c>
      <c r="F79" s="447">
        <f t="shared" si="10"/>
        <v>0</v>
      </c>
      <c r="G79" s="447">
        <f t="shared" si="10"/>
        <v>197679</v>
      </c>
      <c r="H79" s="447">
        <f t="shared" si="10"/>
        <v>0</v>
      </c>
      <c r="I79" s="447">
        <f t="shared" si="10"/>
        <v>0</v>
      </c>
      <c r="J79" s="459"/>
    </row>
    <row r="80" spans="1:10" s="68" customFormat="1" ht="31.5" customHeight="1">
      <c r="A80" s="33"/>
      <c r="B80" s="48" t="s">
        <v>415</v>
      </c>
      <c r="C80" s="109" t="s">
        <v>232</v>
      </c>
      <c r="D80" s="51">
        <v>0</v>
      </c>
      <c r="E80" s="51">
        <v>0</v>
      </c>
      <c r="F80" s="51">
        <v>0</v>
      </c>
      <c r="G80" s="51">
        <v>76763</v>
      </c>
      <c r="H80" s="51">
        <v>0</v>
      </c>
      <c r="I80" s="51">
        <v>0</v>
      </c>
      <c r="J80" s="175"/>
    </row>
    <row r="81" spans="1:10" s="68" customFormat="1" ht="31.5" customHeight="1">
      <c r="A81" s="33"/>
      <c r="B81" s="48" t="s">
        <v>416</v>
      </c>
      <c r="C81" s="109" t="s">
        <v>232</v>
      </c>
      <c r="D81" s="51">
        <v>0</v>
      </c>
      <c r="E81" s="51">
        <v>0</v>
      </c>
      <c r="F81" s="51">
        <v>0</v>
      </c>
      <c r="G81" s="51">
        <v>4539</v>
      </c>
      <c r="H81" s="51">
        <v>0</v>
      </c>
      <c r="I81" s="51">
        <v>0</v>
      </c>
      <c r="J81" s="175"/>
    </row>
    <row r="82" spans="1:10" s="68" customFormat="1" ht="33.75" customHeight="1">
      <c r="A82" s="33"/>
      <c r="B82" s="48" t="s">
        <v>417</v>
      </c>
      <c r="C82" s="109" t="s">
        <v>233</v>
      </c>
      <c r="D82" s="51">
        <v>0</v>
      </c>
      <c r="E82" s="51">
        <v>0</v>
      </c>
      <c r="F82" s="51">
        <v>0</v>
      </c>
      <c r="G82" s="51">
        <v>6431</v>
      </c>
      <c r="H82" s="51">
        <v>0</v>
      </c>
      <c r="I82" s="51">
        <v>0</v>
      </c>
      <c r="J82" s="175"/>
    </row>
    <row r="83" spans="1:10" s="68" customFormat="1" ht="33.75" customHeight="1">
      <c r="A83" s="33"/>
      <c r="B83" s="48" t="s">
        <v>418</v>
      </c>
      <c r="C83" s="109" t="s">
        <v>233</v>
      </c>
      <c r="D83" s="51">
        <v>0</v>
      </c>
      <c r="E83" s="51">
        <v>0</v>
      </c>
      <c r="F83" s="51">
        <v>0</v>
      </c>
      <c r="G83" s="51">
        <v>380</v>
      </c>
      <c r="H83" s="51">
        <v>0</v>
      </c>
      <c r="I83" s="51">
        <v>0</v>
      </c>
      <c r="J83" s="175"/>
    </row>
    <row r="84" spans="1:10" s="68" customFormat="1" ht="31.5" customHeight="1">
      <c r="A84" s="33"/>
      <c r="B84" s="310" t="s">
        <v>419</v>
      </c>
      <c r="C84" s="30" t="s">
        <v>290</v>
      </c>
      <c r="D84" s="51">
        <v>0</v>
      </c>
      <c r="E84" s="51">
        <v>0</v>
      </c>
      <c r="F84" s="51">
        <v>0</v>
      </c>
      <c r="G84" s="51">
        <v>22884</v>
      </c>
      <c r="H84" s="51">
        <v>0</v>
      </c>
      <c r="I84" s="51">
        <v>0</v>
      </c>
      <c r="J84" s="175"/>
    </row>
    <row r="85" spans="1:10" s="68" customFormat="1" ht="31.5" customHeight="1">
      <c r="A85" s="33"/>
      <c r="B85" s="310" t="s">
        <v>420</v>
      </c>
      <c r="C85" s="30" t="s">
        <v>290</v>
      </c>
      <c r="D85" s="51">
        <v>0</v>
      </c>
      <c r="E85" s="51">
        <v>0</v>
      </c>
      <c r="F85" s="51">
        <v>0</v>
      </c>
      <c r="G85" s="51">
        <v>1346</v>
      </c>
      <c r="H85" s="51">
        <v>0</v>
      </c>
      <c r="I85" s="51">
        <v>0</v>
      </c>
      <c r="J85" s="175"/>
    </row>
    <row r="86" spans="1:10" s="68" customFormat="1" ht="21.75" customHeight="1">
      <c r="A86" s="33"/>
      <c r="B86" s="310" t="s">
        <v>421</v>
      </c>
      <c r="C86" s="339" t="s">
        <v>236</v>
      </c>
      <c r="D86" s="51">
        <v>0</v>
      </c>
      <c r="E86" s="51">
        <v>0</v>
      </c>
      <c r="F86" s="51">
        <v>0</v>
      </c>
      <c r="G86" s="51">
        <v>3672</v>
      </c>
      <c r="H86" s="51">
        <v>0</v>
      </c>
      <c r="I86" s="51">
        <v>0</v>
      </c>
      <c r="J86" s="175"/>
    </row>
    <row r="87" spans="1:10" s="68" customFormat="1" ht="21.75" customHeight="1">
      <c r="A87" s="33"/>
      <c r="B87" s="310" t="s">
        <v>422</v>
      </c>
      <c r="C87" s="339" t="s">
        <v>236</v>
      </c>
      <c r="D87" s="51">
        <v>0</v>
      </c>
      <c r="E87" s="51">
        <v>0</v>
      </c>
      <c r="F87" s="51">
        <v>0</v>
      </c>
      <c r="G87" s="51">
        <v>216</v>
      </c>
      <c r="H87" s="51">
        <v>0</v>
      </c>
      <c r="I87" s="51">
        <v>0</v>
      </c>
      <c r="J87" s="175"/>
    </row>
    <row r="88" spans="1:10" s="68" customFormat="1" ht="21.75" customHeight="1">
      <c r="A88" s="33"/>
      <c r="B88" s="48" t="s">
        <v>423</v>
      </c>
      <c r="C88" s="109" t="s">
        <v>424</v>
      </c>
      <c r="D88" s="51">
        <v>0</v>
      </c>
      <c r="E88" s="51">
        <v>0</v>
      </c>
      <c r="F88" s="51">
        <v>0</v>
      </c>
      <c r="G88" s="51">
        <v>76921</v>
      </c>
      <c r="H88" s="51">
        <v>0</v>
      </c>
      <c r="I88" s="51">
        <v>0</v>
      </c>
      <c r="J88" s="175"/>
    </row>
    <row r="89" spans="1:10" s="68" customFormat="1" ht="21.75" customHeight="1">
      <c r="A89" s="33"/>
      <c r="B89" s="48" t="s">
        <v>425</v>
      </c>
      <c r="C89" s="109" t="s">
        <v>424</v>
      </c>
      <c r="D89" s="51">
        <v>0</v>
      </c>
      <c r="E89" s="51">
        <v>0</v>
      </c>
      <c r="F89" s="51">
        <v>0</v>
      </c>
      <c r="G89" s="51">
        <v>4527</v>
      </c>
      <c r="H89" s="51">
        <v>0</v>
      </c>
      <c r="I89" s="51">
        <v>0</v>
      </c>
      <c r="J89" s="175"/>
    </row>
    <row r="90" spans="1:10" s="298" customFormat="1" ht="34.5" customHeight="1">
      <c r="A90" s="445" t="s">
        <v>11</v>
      </c>
      <c r="B90" s="506" t="s">
        <v>48</v>
      </c>
      <c r="C90" s="507"/>
      <c r="D90" s="447">
        <v>0</v>
      </c>
      <c r="E90" s="447">
        <v>0</v>
      </c>
      <c r="F90" s="447">
        <v>0</v>
      </c>
      <c r="G90" s="447">
        <v>0</v>
      </c>
      <c r="H90" s="447">
        <v>0</v>
      </c>
      <c r="I90" s="447">
        <v>0</v>
      </c>
      <c r="J90" s="459"/>
    </row>
    <row r="91" spans="1:10" s="298" customFormat="1" ht="36.75" customHeight="1">
      <c r="A91" s="445" t="s">
        <v>29</v>
      </c>
      <c r="B91" s="506" t="s">
        <v>489</v>
      </c>
      <c r="C91" s="507"/>
      <c r="D91" s="447">
        <v>0</v>
      </c>
      <c r="E91" s="447">
        <v>0</v>
      </c>
      <c r="F91" s="447">
        <v>0</v>
      </c>
      <c r="G91" s="447">
        <f>SUM(G92:G101)</f>
        <v>514604</v>
      </c>
      <c r="H91" s="447">
        <f>SUM(H92:H101)</f>
        <v>0</v>
      </c>
      <c r="I91" s="447">
        <f>SUM(I92:I101)</f>
        <v>0</v>
      </c>
      <c r="J91" s="459"/>
    </row>
    <row r="92" spans="1:10" s="68" customFormat="1" ht="19.5" customHeight="1">
      <c r="A92" s="33"/>
      <c r="B92" s="314" t="s">
        <v>330</v>
      </c>
      <c r="C92" s="309" t="s">
        <v>240</v>
      </c>
      <c r="D92" s="51" t="s">
        <v>278</v>
      </c>
      <c r="E92" s="51" t="s">
        <v>278</v>
      </c>
      <c r="F92" s="51" t="s">
        <v>278</v>
      </c>
      <c r="G92" s="51">
        <v>9155</v>
      </c>
      <c r="H92" s="51">
        <v>0</v>
      </c>
      <c r="I92" s="51">
        <v>0</v>
      </c>
      <c r="J92" s="175"/>
    </row>
    <row r="93" spans="1:10" s="68" customFormat="1" ht="19.5" customHeight="1">
      <c r="A93" s="33"/>
      <c r="B93" s="314" t="s">
        <v>331</v>
      </c>
      <c r="C93" s="309" t="s">
        <v>240</v>
      </c>
      <c r="D93" s="51" t="s">
        <v>278</v>
      </c>
      <c r="E93" s="51" t="s">
        <v>278</v>
      </c>
      <c r="F93" s="51" t="s">
        <v>278</v>
      </c>
      <c r="G93" s="51">
        <v>538</v>
      </c>
      <c r="H93" s="51">
        <v>0</v>
      </c>
      <c r="I93" s="51">
        <v>0</v>
      </c>
      <c r="J93" s="175"/>
    </row>
    <row r="94" spans="1:10" s="68" customFormat="1" ht="19.5" customHeight="1">
      <c r="A94" s="33"/>
      <c r="B94" s="314" t="s">
        <v>332</v>
      </c>
      <c r="C94" s="309" t="s">
        <v>250</v>
      </c>
      <c r="D94" s="51" t="s">
        <v>278</v>
      </c>
      <c r="E94" s="51" t="s">
        <v>278</v>
      </c>
      <c r="F94" s="51" t="s">
        <v>278</v>
      </c>
      <c r="G94" s="51">
        <v>472355</v>
      </c>
      <c r="H94" s="51">
        <v>0</v>
      </c>
      <c r="I94" s="51">
        <v>0</v>
      </c>
      <c r="J94" s="175"/>
    </row>
    <row r="95" spans="1:10" s="68" customFormat="1" ht="22.5" customHeight="1">
      <c r="A95" s="33"/>
      <c r="B95" s="314" t="s">
        <v>333</v>
      </c>
      <c r="C95" s="309" t="s">
        <v>250</v>
      </c>
      <c r="D95" s="51" t="s">
        <v>278</v>
      </c>
      <c r="E95" s="51" t="s">
        <v>278</v>
      </c>
      <c r="F95" s="51" t="s">
        <v>278</v>
      </c>
      <c r="G95" s="51">
        <v>27795</v>
      </c>
      <c r="H95" s="51">
        <v>0</v>
      </c>
      <c r="I95" s="51">
        <v>0</v>
      </c>
      <c r="J95" s="175"/>
    </row>
    <row r="96" spans="1:10" s="276" customFormat="1" ht="58.5" customHeight="1">
      <c r="A96" s="48"/>
      <c r="B96" s="314" t="s">
        <v>334</v>
      </c>
      <c r="C96" s="382" t="s">
        <v>496</v>
      </c>
      <c r="D96" s="51" t="s">
        <v>278</v>
      </c>
      <c r="E96" s="51" t="s">
        <v>278</v>
      </c>
      <c r="F96" s="51" t="s">
        <v>278</v>
      </c>
      <c r="G96" s="51">
        <v>1133</v>
      </c>
      <c r="H96" s="315">
        <v>0</v>
      </c>
      <c r="I96" s="315">
        <v>0</v>
      </c>
      <c r="J96" s="283"/>
    </row>
    <row r="97" spans="1:10" s="276" customFormat="1" ht="55.5" customHeight="1">
      <c r="A97" s="48"/>
      <c r="B97" s="314" t="s">
        <v>335</v>
      </c>
      <c r="C97" s="382" t="s">
        <v>497</v>
      </c>
      <c r="D97" s="51" t="s">
        <v>278</v>
      </c>
      <c r="E97" s="51" t="s">
        <v>278</v>
      </c>
      <c r="F97" s="51" t="s">
        <v>278</v>
      </c>
      <c r="G97" s="51">
        <v>67</v>
      </c>
      <c r="H97" s="315">
        <v>0</v>
      </c>
      <c r="I97" s="315">
        <v>0</v>
      </c>
      <c r="J97" s="283"/>
    </row>
    <row r="98" spans="1:10" s="68" customFormat="1" ht="19.5" customHeight="1">
      <c r="A98" s="33"/>
      <c r="B98" s="314" t="s">
        <v>336</v>
      </c>
      <c r="C98" s="309" t="s">
        <v>258</v>
      </c>
      <c r="D98" s="51" t="s">
        <v>278</v>
      </c>
      <c r="E98" s="51" t="s">
        <v>278</v>
      </c>
      <c r="F98" s="51" t="s">
        <v>278</v>
      </c>
      <c r="G98" s="51">
        <v>1133</v>
      </c>
      <c r="H98" s="51">
        <v>0</v>
      </c>
      <c r="I98" s="51">
        <v>0</v>
      </c>
      <c r="J98" s="175"/>
    </row>
    <row r="99" spans="1:10" s="68" customFormat="1" ht="19.5" customHeight="1">
      <c r="A99" s="33"/>
      <c r="B99" s="314" t="s">
        <v>337</v>
      </c>
      <c r="C99" s="309" t="s">
        <v>258</v>
      </c>
      <c r="D99" s="51" t="s">
        <v>278</v>
      </c>
      <c r="E99" s="51" t="s">
        <v>278</v>
      </c>
      <c r="F99" s="51" t="s">
        <v>278</v>
      </c>
      <c r="G99" s="51">
        <v>67</v>
      </c>
      <c r="H99" s="51">
        <v>0</v>
      </c>
      <c r="I99" s="51">
        <v>0</v>
      </c>
      <c r="J99" s="175"/>
    </row>
    <row r="100" spans="1:10" s="298" customFormat="1" ht="32.25" customHeight="1">
      <c r="A100" s="14"/>
      <c r="B100" s="314" t="s">
        <v>338</v>
      </c>
      <c r="C100" s="309" t="s">
        <v>262</v>
      </c>
      <c r="D100" s="51" t="s">
        <v>278</v>
      </c>
      <c r="E100" s="51" t="s">
        <v>278</v>
      </c>
      <c r="F100" s="51" t="s">
        <v>278</v>
      </c>
      <c r="G100" s="51">
        <v>2231</v>
      </c>
      <c r="H100" s="51">
        <v>0</v>
      </c>
      <c r="I100" s="51">
        <v>0</v>
      </c>
      <c r="J100" s="99"/>
    </row>
    <row r="101" spans="1:10" s="298" customFormat="1" ht="37.5" customHeight="1">
      <c r="A101" s="14"/>
      <c r="B101" s="314" t="s">
        <v>339</v>
      </c>
      <c r="C101" s="309" t="s">
        <v>262</v>
      </c>
      <c r="D101" s="51" t="s">
        <v>278</v>
      </c>
      <c r="E101" s="51" t="s">
        <v>278</v>
      </c>
      <c r="F101" s="51" t="s">
        <v>278</v>
      </c>
      <c r="G101" s="51">
        <v>130</v>
      </c>
      <c r="H101" s="51">
        <v>0</v>
      </c>
      <c r="I101" s="51">
        <v>0</v>
      </c>
      <c r="J101" s="175"/>
    </row>
    <row r="102" spans="1:10" ht="21.75" customHeight="1">
      <c r="A102" s="567" t="s">
        <v>39</v>
      </c>
      <c r="B102" s="567"/>
      <c r="C102" s="567"/>
      <c r="D102" s="27">
        <f aca="true" t="shared" si="11" ref="D102:I102">D9+D12+D22+D39+D42+D59+D62+D77</f>
        <v>4562032</v>
      </c>
      <c r="E102" s="27">
        <f t="shared" si="11"/>
        <v>234562</v>
      </c>
      <c r="F102" s="27">
        <f t="shared" si="11"/>
        <v>403406</v>
      </c>
      <c r="G102" s="27">
        <f t="shared" si="11"/>
        <v>4562032</v>
      </c>
      <c r="H102" s="27">
        <f t="shared" si="11"/>
        <v>234562</v>
      </c>
      <c r="I102" s="27">
        <f t="shared" si="11"/>
        <v>403406</v>
      </c>
      <c r="J102" s="27"/>
    </row>
    <row r="103" spans="1:10" s="73" customFormat="1" ht="44.25" customHeight="1">
      <c r="A103" s="527" t="s">
        <v>340</v>
      </c>
      <c r="B103" s="527"/>
      <c r="C103" s="527"/>
      <c r="D103" s="540">
        <f>SUM(D102:F102)</f>
        <v>5200000</v>
      </c>
      <c r="E103" s="540"/>
      <c r="F103" s="540"/>
      <c r="G103" s="540">
        <f>SUM(G102:I102)</f>
        <v>5200000</v>
      </c>
      <c r="H103" s="540"/>
      <c r="I103" s="540"/>
      <c r="J103" s="318"/>
    </row>
    <row r="104" ht="42.75" customHeight="1"/>
    <row r="105" spans="1:10" ht="30" customHeight="1">
      <c r="A105" s="522" t="s">
        <v>38</v>
      </c>
      <c r="B105" s="522"/>
      <c r="C105" s="522"/>
      <c r="D105" s="522"/>
      <c r="E105" s="522"/>
      <c r="F105" s="522"/>
      <c r="G105" s="522"/>
      <c r="H105" s="522"/>
      <c r="I105" s="522"/>
      <c r="J105" s="522"/>
    </row>
    <row r="107" spans="1:10" ht="53.25" customHeight="1">
      <c r="A107" s="212" t="s">
        <v>0</v>
      </c>
      <c r="B107" s="264" t="s">
        <v>13</v>
      </c>
      <c r="C107" s="438" t="s">
        <v>38</v>
      </c>
      <c r="D107" s="500" t="s">
        <v>540</v>
      </c>
      <c r="E107" s="500"/>
      <c r="F107" s="500"/>
      <c r="G107" s="500" t="s">
        <v>541</v>
      </c>
      <c r="H107" s="500"/>
      <c r="I107" s="500"/>
      <c r="J107" s="220" t="s">
        <v>275</v>
      </c>
    </row>
    <row r="108" spans="1:10" s="87" customFormat="1" ht="29.25" customHeight="1">
      <c r="A108" s="110" t="s">
        <v>3</v>
      </c>
      <c r="B108" s="110"/>
      <c r="C108" s="429" t="s">
        <v>32</v>
      </c>
      <c r="D108" s="537">
        <f>D109</f>
        <v>0</v>
      </c>
      <c r="E108" s="537"/>
      <c r="F108" s="537"/>
      <c r="G108" s="537">
        <f>G109</f>
        <v>0</v>
      </c>
      <c r="H108" s="537"/>
      <c r="I108" s="537"/>
      <c r="J108" s="201"/>
    </row>
    <row r="109" spans="1:10" ht="30" customHeight="1">
      <c r="A109" s="33"/>
      <c r="B109" s="32" t="s">
        <v>18</v>
      </c>
      <c r="C109" s="439" t="s">
        <v>19</v>
      </c>
      <c r="D109" s="514">
        <v>0</v>
      </c>
      <c r="E109" s="514"/>
      <c r="F109" s="514"/>
      <c r="G109" s="514">
        <v>0</v>
      </c>
      <c r="H109" s="514"/>
      <c r="I109" s="514"/>
      <c r="J109" s="170"/>
    </row>
    <row r="110" spans="1:10" s="87" customFormat="1" ht="21" customHeight="1">
      <c r="A110" s="110" t="s">
        <v>20</v>
      </c>
      <c r="B110" s="110"/>
      <c r="C110" s="429" t="s">
        <v>91</v>
      </c>
      <c r="D110" s="537">
        <f>D111</f>
        <v>50000</v>
      </c>
      <c r="E110" s="537"/>
      <c r="F110" s="537"/>
      <c r="G110" s="537">
        <f>G111</f>
        <v>50000</v>
      </c>
      <c r="H110" s="537"/>
      <c r="I110" s="537"/>
      <c r="J110" s="201"/>
    </row>
    <row r="111" spans="1:10" ht="29.25" customHeight="1">
      <c r="A111" s="33"/>
      <c r="B111" s="32" t="s">
        <v>18</v>
      </c>
      <c r="C111" s="439" t="s">
        <v>19</v>
      </c>
      <c r="D111" s="514">
        <v>50000</v>
      </c>
      <c r="E111" s="514"/>
      <c r="F111" s="514"/>
      <c r="G111" s="514">
        <v>50000</v>
      </c>
      <c r="H111" s="514"/>
      <c r="I111" s="514"/>
      <c r="J111" s="170"/>
    </row>
    <row r="112" spans="1:10" ht="30.75" customHeight="1">
      <c r="A112" s="567" t="s">
        <v>12</v>
      </c>
      <c r="B112" s="567"/>
      <c r="C112" s="567"/>
      <c r="D112" s="566">
        <f>D108+D110</f>
        <v>50000</v>
      </c>
      <c r="E112" s="566"/>
      <c r="F112" s="566"/>
      <c r="G112" s="566">
        <f>G108+G110</f>
        <v>50000</v>
      </c>
      <c r="H112" s="566"/>
      <c r="I112" s="566"/>
      <c r="J112" s="286"/>
    </row>
    <row r="114" spans="1:10" s="6" customFormat="1" ht="44.25" customHeight="1">
      <c r="A114" s="512" t="s">
        <v>554</v>
      </c>
      <c r="B114" s="512"/>
      <c r="C114" s="512"/>
      <c r="D114" s="512"/>
      <c r="E114" s="512"/>
      <c r="F114" s="512"/>
      <c r="G114" s="512"/>
      <c r="H114" s="512"/>
      <c r="I114" s="512"/>
      <c r="J114" s="512"/>
    </row>
    <row r="115" spans="1:5" s="6" customFormat="1" ht="12.75" customHeight="1">
      <c r="A115" s="176"/>
      <c r="B115" s="177"/>
      <c r="C115" s="178"/>
      <c r="D115" s="179"/>
      <c r="E115" s="179"/>
    </row>
    <row r="116" spans="1:5" s="6" customFormat="1" ht="13.5" customHeight="1">
      <c r="A116" s="513" t="s">
        <v>588</v>
      </c>
      <c r="B116" s="513"/>
      <c r="C116" s="513"/>
      <c r="D116" s="179"/>
      <c r="E116" s="179"/>
    </row>
    <row r="117" spans="1:5" s="6" customFormat="1" ht="12.75" customHeight="1">
      <c r="A117" s="176"/>
      <c r="B117" s="181" t="s">
        <v>279</v>
      </c>
      <c r="C117" s="440"/>
      <c r="D117" s="180"/>
      <c r="E117" s="180"/>
    </row>
  </sheetData>
  <sheetProtection/>
  <mergeCells count="59">
    <mergeCell ref="B9:C9"/>
    <mergeCell ref="B10:C10"/>
    <mergeCell ref="B91:C91"/>
    <mergeCell ref="B60:C60"/>
    <mergeCell ref="B43:C43"/>
    <mergeCell ref="B50:C50"/>
    <mergeCell ref="B63:C63"/>
    <mergeCell ref="B70:C70"/>
    <mergeCell ref="B78:C78"/>
    <mergeCell ref="B79:C79"/>
    <mergeCell ref="B12:C12"/>
    <mergeCell ref="B59:C59"/>
    <mergeCell ref="B62:C62"/>
    <mergeCell ref="A116:C116"/>
    <mergeCell ref="A114:J114"/>
    <mergeCell ref="D110:F110"/>
    <mergeCell ref="D111:F111"/>
    <mergeCell ref="D112:F112"/>
    <mergeCell ref="A112:C112"/>
    <mergeCell ref="G111:I111"/>
    <mergeCell ref="A1:J1"/>
    <mergeCell ref="G110:I110"/>
    <mergeCell ref="D107:F107"/>
    <mergeCell ref="D108:F108"/>
    <mergeCell ref="D109:F109"/>
    <mergeCell ref="A102:C102"/>
    <mergeCell ref="A2:J2"/>
    <mergeCell ref="A3:J3"/>
    <mergeCell ref="B90:C90"/>
    <mergeCell ref="A103:C103"/>
    <mergeCell ref="G112:I112"/>
    <mergeCell ref="A5:J5"/>
    <mergeCell ref="J7:J8"/>
    <mergeCell ref="A105:J105"/>
    <mergeCell ref="G7:I7"/>
    <mergeCell ref="G107:I107"/>
    <mergeCell ref="G108:I108"/>
    <mergeCell ref="B69:C69"/>
    <mergeCell ref="B77:C77"/>
    <mergeCell ref="B49:C49"/>
    <mergeCell ref="G109:I109"/>
    <mergeCell ref="B39:C39"/>
    <mergeCell ref="B42:C42"/>
    <mergeCell ref="A7:A8"/>
    <mergeCell ref="B7:C8"/>
    <mergeCell ref="D7:F7"/>
    <mergeCell ref="B29:C29"/>
    <mergeCell ref="D103:F103"/>
    <mergeCell ref="G103:I103"/>
    <mergeCell ref="B22:C22"/>
    <mergeCell ref="B34:C34"/>
    <mergeCell ref="B35:C35"/>
    <mergeCell ref="B40:C40"/>
    <mergeCell ref="B13:C13"/>
    <mergeCell ref="B15:C15"/>
    <mergeCell ref="B17:C17"/>
    <mergeCell ref="B18:C18"/>
    <mergeCell ref="B23:C23"/>
    <mergeCell ref="B31:C31"/>
  </mergeCells>
  <printOptions/>
  <pageMargins left="0.7086614173228347" right="0.5905511811023623" top="0.8267716535433072" bottom="0.7480314960629921" header="0.4724409448818898" footer="0.3543307086614173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10"/>
  <sheetViews>
    <sheetView zoomScalePageLayoutView="0" workbookViewId="0" topLeftCell="A97">
      <selection activeCell="C117" sqref="C117"/>
    </sheetView>
  </sheetViews>
  <sheetFormatPr defaultColWidth="9.00390625" defaultRowHeight="15"/>
  <cols>
    <col min="1" max="1" width="6.7109375" style="39" customWidth="1"/>
    <col min="2" max="2" width="9.0039062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16"/>
      <c r="H1" s="416"/>
      <c r="I1" s="416"/>
      <c r="J1" s="416"/>
    </row>
    <row r="2" spans="1:10" s="421" customFormat="1" ht="21.75" customHeight="1">
      <c r="A2" s="496" t="s">
        <v>516</v>
      </c>
      <c r="B2" s="496"/>
      <c r="C2" s="496"/>
      <c r="D2" s="496"/>
      <c r="E2" s="496"/>
      <c r="F2" s="496"/>
      <c r="G2" s="416"/>
      <c r="H2" s="416"/>
      <c r="I2" s="416"/>
      <c r="J2" s="416"/>
    </row>
    <row r="3" spans="1:10" s="421" customFormat="1" ht="21.75" customHeight="1">
      <c r="A3" s="497" t="s">
        <v>470</v>
      </c>
      <c r="B3" s="497"/>
      <c r="C3" s="497"/>
      <c r="D3" s="497"/>
      <c r="E3" s="497"/>
      <c r="F3" s="497"/>
      <c r="G3" s="424"/>
      <c r="H3" s="424"/>
      <c r="I3" s="424"/>
      <c r="J3" s="424"/>
    </row>
    <row r="4" spans="1:10" s="421" customFormat="1" ht="9" customHeight="1">
      <c r="A4" s="423"/>
      <c r="B4" s="423"/>
      <c r="C4" s="423"/>
      <c r="D4" s="423"/>
      <c r="E4" s="423"/>
      <c r="F4" s="423"/>
      <c r="G4" s="424"/>
      <c r="H4" s="424"/>
      <c r="I4" s="424"/>
      <c r="J4" s="42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78" customHeight="1">
      <c r="A7" s="218" t="s">
        <v>0</v>
      </c>
      <c r="B7" s="434" t="s">
        <v>230</v>
      </c>
      <c r="C7" s="215" t="s">
        <v>1</v>
      </c>
      <c r="D7" s="159" t="s">
        <v>540</v>
      </c>
      <c r="E7" s="446" t="s">
        <v>555</v>
      </c>
      <c r="F7" s="259" t="s">
        <v>275</v>
      </c>
      <c r="G7" s="7"/>
    </row>
    <row r="8" spans="1:6" ht="22.5" customHeight="1">
      <c r="A8" s="110" t="s">
        <v>3</v>
      </c>
      <c r="B8" s="526" t="s">
        <v>65</v>
      </c>
      <c r="C8" s="526"/>
      <c r="D8" s="219">
        <f>D9+D15+D17</f>
        <v>2037856</v>
      </c>
      <c r="E8" s="444">
        <f>E9+E15+E17</f>
        <v>2037856</v>
      </c>
      <c r="F8" s="219"/>
    </row>
    <row r="9" spans="1:7" s="298" customFormat="1" ht="21.75" customHeight="1">
      <c r="A9" s="445" t="s">
        <v>4</v>
      </c>
      <c r="B9" s="541" t="s">
        <v>556</v>
      </c>
      <c r="C9" s="542"/>
      <c r="D9" s="28">
        <v>1826294</v>
      </c>
      <c r="E9" s="28">
        <f>SUM(E10:E14)</f>
        <v>1826294</v>
      </c>
      <c r="F9" s="459"/>
      <c r="G9" s="294"/>
    </row>
    <row r="10" spans="1:11" s="68" customFormat="1" ht="21.75" customHeight="1">
      <c r="A10" s="33"/>
      <c r="B10" s="48">
        <v>4010</v>
      </c>
      <c r="C10" s="109" t="s">
        <v>232</v>
      </c>
      <c r="D10" s="16"/>
      <c r="E10" s="16">
        <v>1387611</v>
      </c>
      <c r="F10" s="175"/>
      <c r="G10" s="4"/>
      <c r="K10" s="92"/>
    </row>
    <row r="11" spans="1:11" s="68" customFormat="1" ht="21.75" customHeight="1">
      <c r="A11" s="33"/>
      <c r="B11" s="48">
        <v>4040</v>
      </c>
      <c r="C11" s="109" t="s">
        <v>233</v>
      </c>
      <c r="D11" s="16"/>
      <c r="E11" s="16">
        <v>165000</v>
      </c>
      <c r="F11" s="175"/>
      <c r="G11" s="4"/>
      <c r="K11" s="92"/>
    </row>
    <row r="12" spans="1:11" s="68" customFormat="1" ht="21.75" customHeight="1">
      <c r="A12" s="33"/>
      <c r="B12" s="48">
        <v>4170</v>
      </c>
      <c r="C12" s="107" t="s">
        <v>234</v>
      </c>
      <c r="D12" s="16"/>
      <c r="E12" s="16">
        <v>1100</v>
      </c>
      <c r="F12" s="175"/>
      <c r="G12" s="4"/>
      <c r="K12" s="92"/>
    </row>
    <row r="13" spans="1:11" s="68" customFormat="1" ht="21.75" customHeight="1">
      <c r="A13" s="33"/>
      <c r="B13" s="48">
        <v>4110</v>
      </c>
      <c r="C13" s="29" t="s">
        <v>290</v>
      </c>
      <c r="D13" s="16"/>
      <c r="E13" s="16">
        <v>234724</v>
      </c>
      <c r="F13" s="175"/>
      <c r="G13" s="4"/>
      <c r="K13" s="92"/>
    </row>
    <row r="14" spans="1:11" s="68" customFormat="1" ht="21.75" customHeight="1">
      <c r="A14" s="33"/>
      <c r="B14" s="48">
        <v>4120</v>
      </c>
      <c r="C14" s="29" t="s">
        <v>236</v>
      </c>
      <c r="D14" s="16"/>
      <c r="E14" s="16">
        <v>37859</v>
      </c>
      <c r="F14" s="175"/>
      <c r="G14" s="4"/>
      <c r="K14" s="92"/>
    </row>
    <row r="15" spans="1:11" s="298" customFormat="1" ht="24.75" customHeight="1">
      <c r="A15" s="445" t="s">
        <v>9</v>
      </c>
      <c r="B15" s="506" t="s">
        <v>48</v>
      </c>
      <c r="C15" s="507"/>
      <c r="D15" s="28">
        <v>4100</v>
      </c>
      <c r="E15" s="28">
        <f>E16</f>
        <v>4100</v>
      </c>
      <c r="F15" s="459"/>
      <c r="G15" s="465"/>
      <c r="K15" s="466"/>
    </row>
    <row r="16" spans="1:11" s="68" customFormat="1" ht="27" customHeight="1">
      <c r="A16" s="33"/>
      <c r="B16" s="254">
        <v>3020</v>
      </c>
      <c r="C16" s="347" t="s">
        <v>383</v>
      </c>
      <c r="D16" s="16"/>
      <c r="E16" s="16">
        <v>4100</v>
      </c>
      <c r="F16" s="175"/>
      <c r="G16" s="4"/>
      <c r="K16" s="92"/>
    </row>
    <row r="17" spans="1:11" s="298" customFormat="1" ht="29.25" customHeight="1">
      <c r="A17" s="445" t="s">
        <v>10</v>
      </c>
      <c r="B17" s="506" t="s">
        <v>49</v>
      </c>
      <c r="C17" s="507"/>
      <c r="D17" s="28">
        <v>207462</v>
      </c>
      <c r="E17" s="28">
        <f>SUM(E18:E33)</f>
        <v>207462</v>
      </c>
      <c r="F17" s="459"/>
      <c r="G17" s="465"/>
      <c r="K17" s="466"/>
    </row>
    <row r="18" spans="1:11" s="76" customFormat="1" ht="32.25" customHeight="1">
      <c r="A18" s="74"/>
      <c r="B18" s="169">
        <v>4140</v>
      </c>
      <c r="C18" s="214" t="s">
        <v>318</v>
      </c>
      <c r="D18" s="16"/>
      <c r="E18" s="16">
        <v>10512</v>
      </c>
      <c r="F18" s="173"/>
      <c r="G18" s="77"/>
      <c r="I18" s="78"/>
      <c r="J18" s="78"/>
      <c r="K18" s="78"/>
    </row>
    <row r="19" spans="1:11" s="76" customFormat="1" ht="19.5" customHeight="1">
      <c r="A19" s="74"/>
      <c r="B19" s="169">
        <v>4210</v>
      </c>
      <c r="C19" s="214" t="s">
        <v>240</v>
      </c>
      <c r="D19" s="16"/>
      <c r="E19" s="16">
        <v>16900</v>
      </c>
      <c r="F19" s="173"/>
      <c r="G19" s="77"/>
      <c r="I19" s="78"/>
      <c r="J19" s="78"/>
      <c r="K19" s="78"/>
    </row>
    <row r="20" spans="1:11" s="76" customFormat="1" ht="30" customHeight="1">
      <c r="A20" s="74"/>
      <c r="B20" s="169">
        <v>4240</v>
      </c>
      <c r="C20" s="378" t="s">
        <v>509</v>
      </c>
      <c r="D20" s="16"/>
      <c r="E20" s="16">
        <v>14790</v>
      </c>
      <c r="F20" s="173"/>
      <c r="G20" s="77"/>
      <c r="I20" s="78"/>
      <c r="J20" s="78"/>
      <c r="K20" s="78"/>
    </row>
    <row r="21" spans="1:11" s="76" customFormat="1" ht="19.5" customHeight="1">
      <c r="A21" s="74"/>
      <c r="B21" s="169">
        <v>4260</v>
      </c>
      <c r="C21" s="214" t="s">
        <v>244</v>
      </c>
      <c r="D21" s="16"/>
      <c r="E21" s="16">
        <v>51810</v>
      </c>
      <c r="F21" s="173"/>
      <c r="G21" s="77"/>
      <c r="I21" s="78"/>
      <c r="J21" s="78"/>
      <c r="K21" s="78"/>
    </row>
    <row r="22" spans="1:11" s="76" customFormat="1" ht="19.5" customHeight="1">
      <c r="A22" s="74"/>
      <c r="B22" s="169">
        <v>4270</v>
      </c>
      <c r="C22" s="214" t="s">
        <v>246</v>
      </c>
      <c r="D22" s="16"/>
      <c r="E22" s="16">
        <v>9700</v>
      </c>
      <c r="F22" s="173"/>
      <c r="G22" s="77"/>
      <c r="I22" s="78"/>
      <c r="J22" s="78"/>
      <c r="K22" s="78"/>
    </row>
    <row r="23" spans="1:11" s="76" customFormat="1" ht="19.5" customHeight="1">
      <c r="A23" s="74"/>
      <c r="B23" s="169">
        <v>4280</v>
      </c>
      <c r="C23" s="214" t="s">
        <v>248</v>
      </c>
      <c r="D23" s="16"/>
      <c r="E23" s="16">
        <v>860</v>
      </c>
      <c r="F23" s="173"/>
      <c r="G23" s="77"/>
      <c r="I23" s="78"/>
      <c r="J23" s="78"/>
      <c r="K23" s="78"/>
    </row>
    <row r="24" spans="1:11" s="76" customFormat="1" ht="19.5" customHeight="1">
      <c r="A24" s="74"/>
      <c r="B24" s="169">
        <v>4300</v>
      </c>
      <c r="C24" s="214" t="s">
        <v>250</v>
      </c>
      <c r="D24" s="16"/>
      <c r="E24" s="16">
        <v>12100</v>
      </c>
      <c r="F24" s="173"/>
      <c r="G24" s="77"/>
      <c r="I24" s="78"/>
      <c r="J24" s="78"/>
      <c r="K24" s="78"/>
    </row>
    <row r="25" spans="1:11" s="276" customFormat="1" ht="19.5" customHeight="1">
      <c r="A25" s="48"/>
      <c r="B25" s="169">
        <v>4350</v>
      </c>
      <c r="C25" s="214" t="s">
        <v>252</v>
      </c>
      <c r="D25" s="16"/>
      <c r="E25" s="16">
        <v>2420</v>
      </c>
      <c r="F25" s="283"/>
      <c r="G25" s="277"/>
      <c r="I25" s="278"/>
      <c r="J25" s="278"/>
      <c r="K25" s="278"/>
    </row>
    <row r="26" spans="1:11" s="276" customFormat="1" ht="45" customHeight="1">
      <c r="A26" s="48"/>
      <c r="B26" s="169">
        <v>4370</v>
      </c>
      <c r="C26" s="216" t="s">
        <v>256</v>
      </c>
      <c r="D26" s="16"/>
      <c r="E26" s="16">
        <v>2670</v>
      </c>
      <c r="F26" s="283"/>
      <c r="G26" s="277"/>
      <c r="I26" s="278"/>
      <c r="J26" s="278"/>
      <c r="K26" s="278"/>
    </row>
    <row r="27" spans="1:11" s="76" customFormat="1" ht="33" customHeight="1">
      <c r="A27" s="74"/>
      <c r="B27" s="169">
        <v>4390</v>
      </c>
      <c r="C27" s="214" t="s">
        <v>314</v>
      </c>
      <c r="D27" s="16"/>
      <c r="E27" s="16">
        <v>810</v>
      </c>
      <c r="F27" s="173"/>
      <c r="G27" s="77"/>
      <c r="I27" s="78"/>
      <c r="J27" s="78"/>
      <c r="K27" s="78"/>
    </row>
    <row r="28" spans="1:11" s="76" customFormat="1" ht="19.5" customHeight="1">
      <c r="A28" s="74"/>
      <c r="B28" s="169">
        <v>4410</v>
      </c>
      <c r="C28" s="214" t="s">
        <v>258</v>
      </c>
      <c r="D28" s="16"/>
      <c r="E28" s="16">
        <v>1370</v>
      </c>
      <c r="F28" s="173"/>
      <c r="G28" s="77"/>
      <c r="I28" s="78"/>
      <c r="J28" s="78"/>
      <c r="K28" s="78"/>
    </row>
    <row r="29" spans="1:11" s="76" customFormat="1" ht="19.5" customHeight="1">
      <c r="A29" s="74"/>
      <c r="B29" s="169">
        <v>4420</v>
      </c>
      <c r="C29" s="213" t="s">
        <v>296</v>
      </c>
      <c r="D29" s="16"/>
      <c r="E29" s="16">
        <v>370</v>
      </c>
      <c r="F29" s="173"/>
      <c r="G29" s="77"/>
      <c r="I29" s="78"/>
      <c r="J29" s="78"/>
      <c r="K29" s="78"/>
    </row>
    <row r="30" spans="1:11" s="76" customFormat="1" ht="19.5" customHeight="1">
      <c r="A30" s="74"/>
      <c r="B30" s="169">
        <v>4430</v>
      </c>
      <c r="C30" s="214" t="s">
        <v>260</v>
      </c>
      <c r="D30" s="16"/>
      <c r="E30" s="16">
        <v>2150</v>
      </c>
      <c r="F30" s="173"/>
      <c r="G30" s="77"/>
      <c r="I30" s="78"/>
      <c r="J30" s="78"/>
      <c r="K30" s="78"/>
    </row>
    <row r="31" spans="1:11" s="280" customFormat="1" ht="30.75" customHeight="1">
      <c r="A31" s="279"/>
      <c r="B31" s="169">
        <v>4440</v>
      </c>
      <c r="C31" s="378" t="s">
        <v>262</v>
      </c>
      <c r="D31" s="16"/>
      <c r="E31" s="16">
        <v>79400</v>
      </c>
      <c r="F31" s="173"/>
      <c r="G31" s="281"/>
      <c r="I31" s="282"/>
      <c r="J31" s="282"/>
      <c r="K31" s="282"/>
    </row>
    <row r="32" spans="1:11" s="76" customFormat="1" ht="19.5" customHeight="1">
      <c r="A32" s="74"/>
      <c r="B32" s="169">
        <v>4580</v>
      </c>
      <c r="C32" s="214" t="s">
        <v>24</v>
      </c>
      <c r="D32" s="16"/>
      <c r="E32" s="16"/>
      <c r="F32" s="173"/>
      <c r="G32" s="77"/>
      <c r="I32" s="78"/>
      <c r="J32" s="78"/>
      <c r="K32" s="78"/>
    </row>
    <row r="33" spans="1:11" s="76" customFormat="1" ht="32.25" customHeight="1">
      <c r="A33" s="74"/>
      <c r="B33" s="169">
        <v>4700</v>
      </c>
      <c r="C33" s="236" t="s">
        <v>271</v>
      </c>
      <c r="D33" s="16"/>
      <c r="E33" s="16">
        <v>1600</v>
      </c>
      <c r="F33" s="173"/>
      <c r="G33" s="77"/>
      <c r="I33" s="78"/>
      <c r="J33" s="78"/>
      <c r="K33" s="78"/>
    </row>
    <row r="34" spans="1:6" ht="22.5" customHeight="1">
      <c r="A34" s="110" t="s">
        <v>20</v>
      </c>
      <c r="B34" s="526" t="s">
        <v>66</v>
      </c>
      <c r="C34" s="526"/>
      <c r="D34" s="219">
        <f>D35+D41+D43</f>
        <v>4570930</v>
      </c>
      <c r="E34" s="444">
        <f>E35+E41+E43</f>
        <v>4570930</v>
      </c>
      <c r="F34" s="219"/>
    </row>
    <row r="35" spans="1:7" s="298" customFormat="1" ht="21.75" customHeight="1">
      <c r="A35" s="445" t="s">
        <v>4</v>
      </c>
      <c r="B35" s="541" t="s">
        <v>556</v>
      </c>
      <c r="C35" s="542"/>
      <c r="D35" s="28">
        <v>4068377</v>
      </c>
      <c r="E35" s="28">
        <f>SUM(E36:E40)</f>
        <v>4068377</v>
      </c>
      <c r="F35" s="459"/>
      <c r="G35" s="294"/>
    </row>
    <row r="36" spans="1:11" s="68" customFormat="1" ht="21.75" customHeight="1">
      <c r="A36" s="33"/>
      <c r="B36" s="48">
        <v>4010</v>
      </c>
      <c r="C36" s="109" t="s">
        <v>232</v>
      </c>
      <c r="D36" s="16"/>
      <c r="E36" s="16">
        <v>3220108</v>
      </c>
      <c r="F36" s="175"/>
      <c r="G36" s="4"/>
      <c r="K36" s="92"/>
    </row>
    <row r="37" spans="1:11" s="68" customFormat="1" ht="21.75" customHeight="1">
      <c r="A37" s="33"/>
      <c r="B37" s="48">
        <v>4040</v>
      </c>
      <c r="C37" s="109" t="s">
        <v>233</v>
      </c>
      <c r="D37" s="16"/>
      <c r="E37" s="16">
        <v>236500</v>
      </c>
      <c r="F37" s="175"/>
      <c r="G37" s="4"/>
      <c r="K37" s="92"/>
    </row>
    <row r="38" spans="1:11" s="68" customFormat="1" ht="21.75" customHeight="1">
      <c r="A38" s="33"/>
      <c r="B38" s="48">
        <v>4170</v>
      </c>
      <c r="C38" s="107" t="s">
        <v>234</v>
      </c>
      <c r="D38" s="16"/>
      <c r="E38" s="16">
        <v>2500</v>
      </c>
      <c r="F38" s="175"/>
      <c r="G38" s="4"/>
      <c r="K38" s="92"/>
    </row>
    <row r="39" spans="1:11" s="68" customFormat="1" ht="21.75" customHeight="1">
      <c r="A39" s="33"/>
      <c r="B39" s="48">
        <v>4110</v>
      </c>
      <c r="C39" s="29" t="s">
        <v>290</v>
      </c>
      <c r="D39" s="16"/>
      <c r="E39" s="16">
        <v>524582</v>
      </c>
      <c r="F39" s="175"/>
      <c r="G39" s="4"/>
      <c r="K39" s="92"/>
    </row>
    <row r="40" spans="1:11" s="68" customFormat="1" ht="21.75" customHeight="1">
      <c r="A40" s="33"/>
      <c r="B40" s="48">
        <v>4120</v>
      </c>
      <c r="C40" s="29" t="s">
        <v>236</v>
      </c>
      <c r="D40" s="16"/>
      <c r="E40" s="16">
        <v>84687</v>
      </c>
      <c r="F40" s="175"/>
      <c r="G40" s="4"/>
      <c r="K40" s="92"/>
    </row>
    <row r="41" spans="1:11" s="298" customFormat="1" ht="23.25" customHeight="1">
      <c r="A41" s="445" t="s">
        <v>9</v>
      </c>
      <c r="B41" s="506" t="s">
        <v>48</v>
      </c>
      <c r="C41" s="507"/>
      <c r="D41" s="28">
        <v>9740</v>
      </c>
      <c r="E41" s="28">
        <f>E42</f>
        <v>9740</v>
      </c>
      <c r="F41" s="459"/>
      <c r="G41" s="465"/>
      <c r="K41" s="466"/>
    </row>
    <row r="42" spans="1:11" s="68" customFormat="1" ht="27" customHeight="1">
      <c r="A42" s="33"/>
      <c r="B42" s="254">
        <v>3020</v>
      </c>
      <c r="C42" s="347" t="s">
        <v>383</v>
      </c>
      <c r="D42" s="16"/>
      <c r="E42" s="16">
        <v>9740</v>
      </c>
      <c r="F42" s="175"/>
      <c r="G42" s="4"/>
      <c r="K42" s="92"/>
    </row>
    <row r="43" spans="1:11" s="298" customFormat="1" ht="29.25" customHeight="1">
      <c r="A43" s="445" t="s">
        <v>10</v>
      </c>
      <c r="B43" s="506" t="s">
        <v>49</v>
      </c>
      <c r="C43" s="507"/>
      <c r="D43" s="28">
        <v>492813</v>
      </c>
      <c r="E43" s="28">
        <f>SUM(E44:E59)</f>
        <v>492813</v>
      </c>
      <c r="F43" s="459"/>
      <c r="G43" s="465"/>
      <c r="K43" s="466"/>
    </row>
    <row r="44" spans="1:11" s="76" customFormat="1" ht="27" customHeight="1">
      <c r="A44" s="74"/>
      <c r="B44" s="169">
        <v>4140</v>
      </c>
      <c r="C44" s="349" t="s">
        <v>318</v>
      </c>
      <c r="D44" s="16"/>
      <c r="E44" s="16">
        <v>24973</v>
      </c>
      <c r="F44" s="173"/>
      <c r="G44" s="77"/>
      <c r="I44" s="78"/>
      <c r="J44" s="78"/>
      <c r="K44" s="78"/>
    </row>
    <row r="45" spans="1:11" s="76" customFormat="1" ht="19.5" customHeight="1">
      <c r="A45" s="74"/>
      <c r="B45" s="169">
        <v>4210</v>
      </c>
      <c r="C45" s="214" t="s">
        <v>240</v>
      </c>
      <c r="D45" s="16"/>
      <c r="E45" s="16">
        <v>39400</v>
      </c>
      <c r="F45" s="173"/>
      <c r="G45" s="77"/>
      <c r="I45" s="78"/>
      <c r="J45" s="78"/>
      <c r="K45" s="78"/>
    </row>
    <row r="46" spans="1:11" s="76" customFormat="1" ht="28.5" customHeight="1">
      <c r="A46" s="74"/>
      <c r="B46" s="169">
        <v>4240</v>
      </c>
      <c r="C46" s="378" t="s">
        <v>303</v>
      </c>
      <c r="D46" s="16"/>
      <c r="E46" s="16">
        <v>33280</v>
      </c>
      <c r="F46" s="173"/>
      <c r="G46" s="77"/>
      <c r="I46" s="78"/>
      <c r="J46" s="78"/>
      <c r="K46" s="78"/>
    </row>
    <row r="47" spans="1:11" s="76" customFormat="1" ht="19.5" customHeight="1">
      <c r="A47" s="74"/>
      <c r="B47" s="169">
        <v>4260</v>
      </c>
      <c r="C47" s="214" t="s">
        <v>244</v>
      </c>
      <c r="D47" s="16"/>
      <c r="E47" s="16">
        <v>120930</v>
      </c>
      <c r="F47" s="173"/>
      <c r="G47" s="77"/>
      <c r="I47" s="78"/>
      <c r="J47" s="78"/>
      <c r="K47" s="78"/>
    </row>
    <row r="48" spans="1:11" s="76" customFormat="1" ht="19.5" customHeight="1">
      <c r="A48" s="74"/>
      <c r="B48" s="169">
        <v>4270</v>
      </c>
      <c r="C48" s="214" t="s">
        <v>246</v>
      </c>
      <c r="D48" s="16"/>
      <c r="E48" s="16">
        <v>22700</v>
      </c>
      <c r="F48" s="173"/>
      <c r="G48" s="77"/>
      <c r="I48" s="78"/>
      <c r="J48" s="78"/>
      <c r="K48" s="78"/>
    </row>
    <row r="49" spans="1:11" s="76" customFormat="1" ht="19.5" customHeight="1">
      <c r="A49" s="74"/>
      <c r="B49" s="169">
        <v>4280</v>
      </c>
      <c r="C49" s="214" t="s">
        <v>248</v>
      </c>
      <c r="D49" s="16"/>
      <c r="E49" s="16">
        <v>2090</v>
      </c>
      <c r="F49" s="173"/>
      <c r="G49" s="77"/>
      <c r="I49" s="78"/>
      <c r="J49" s="78"/>
      <c r="K49" s="78"/>
    </row>
    <row r="50" spans="1:11" s="276" customFormat="1" ht="19.5" customHeight="1">
      <c r="A50" s="48"/>
      <c r="B50" s="169">
        <v>4300</v>
      </c>
      <c r="C50" s="214" t="s">
        <v>250</v>
      </c>
      <c r="D50" s="16"/>
      <c r="E50" s="16">
        <v>28160</v>
      </c>
      <c r="F50" s="283"/>
      <c r="G50" s="277"/>
      <c r="I50" s="278"/>
      <c r="J50" s="278"/>
      <c r="K50" s="278"/>
    </row>
    <row r="51" spans="1:11" s="276" customFormat="1" ht="19.5" customHeight="1">
      <c r="A51" s="48"/>
      <c r="B51" s="169">
        <v>4350</v>
      </c>
      <c r="C51" s="214" t="s">
        <v>252</v>
      </c>
      <c r="D51" s="16"/>
      <c r="E51" s="16">
        <v>5650</v>
      </c>
      <c r="F51" s="283"/>
      <c r="G51" s="277"/>
      <c r="I51" s="278"/>
      <c r="J51" s="278"/>
      <c r="K51" s="278"/>
    </row>
    <row r="52" spans="1:11" s="76" customFormat="1" ht="43.5" customHeight="1">
      <c r="A52" s="74"/>
      <c r="B52" s="169">
        <v>4370</v>
      </c>
      <c r="C52" s="216" t="s">
        <v>256</v>
      </c>
      <c r="D52" s="16"/>
      <c r="E52" s="16">
        <v>6210</v>
      </c>
      <c r="F52" s="173"/>
      <c r="G52" s="77"/>
      <c r="I52" s="78"/>
      <c r="J52" s="78"/>
      <c r="K52" s="78"/>
    </row>
    <row r="53" spans="1:11" s="76" customFormat="1" ht="29.25" customHeight="1">
      <c r="A53" s="74"/>
      <c r="B53" s="169">
        <v>4390</v>
      </c>
      <c r="C53" s="214" t="s">
        <v>314</v>
      </c>
      <c r="D53" s="16"/>
      <c r="E53" s="16">
        <v>1890</v>
      </c>
      <c r="F53" s="173"/>
      <c r="G53" s="77"/>
      <c r="I53" s="78"/>
      <c r="J53" s="78"/>
      <c r="K53" s="78"/>
    </row>
    <row r="54" spans="1:11" s="76" customFormat="1" ht="19.5" customHeight="1">
      <c r="A54" s="74"/>
      <c r="B54" s="169">
        <v>4410</v>
      </c>
      <c r="C54" s="214" t="s">
        <v>258</v>
      </c>
      <c r="D54" s="16"/>
      <c r="E54" s="16">
        <v>3300</v>
      </c>
      <c r="F54" s="173"/>
      <c r="G54" s="77"/>
      <c r="I54" s="78"/>
      <c r="J54" s="78"/>
      <c r="K54" s="78"/>
    </row>
    <row r="55" spans="1:11" s="76" customFormat="1" ht="19.5" customHeight="1">
      <c r="A55" s="74"/>
      <c r="B55" s="169">
        <v>4420</v>
      </c>
      <c r="C55" s="214" t="s">
        <v>296</v>
      </c>
      <c r="D55" s="16"/>
      <c r="E55" s="16">
        <v>630</v>
      </c>
      <c r="F55" s="173"/>
      <c r="G55" s="77"/>
      <c r="I55" s="78"/>
      <c r="J55" s="78"/>
      <c r="K55" s="78"/>
    </row>
    <row r="56" spans="1:11" s="76" customFormat="1" ht="19.5" customHeight="1">
      <c r="A56" s="74"/>
      <c r="B56" s="169">
        <v>4430</v>
      </c>
      <c r="C56" s="214" t="s">
        <v>260</v>
      </c>
      <c r="D56" s="16"/>
      <c r="E56" s="16">
        <v>5000</v>
      </c>
      <c r="F56" s="173"/>
      <c r="G56" s="77"/>
      <c r="I56" s="78"/>
      <c r="J56" s="78"/>
      <c r="K56" s="78"/>
    </row>
    <row r="57" spans="1:11" s="280" customFormat="1" ht="33.75" customHeight="1">
      <c r="A57" s="279"/>
      <c r="B57" s="169">
        <v>4440</v>
      </c>
      <c r="C57" s="378" t="s">
        <v>262</v>
      </c>
      <c r="D57" s="16"/>
      <c r="E57" s="16">
        <v>193800</v>
      </c>
      <c r="F57" s="284"/>
      <c r="G57" s="281"/>
      <c r="I57" s="282"/>
      <c r="J57" s="282"/>
      <c r="K57" s="282"/>
    </row>
    <row r="58" spans="1:11" s="76" customFormat="1" ht="19.5" customHeight="1">
      <c r="A58" s="74"/>
      <c r="B58" s="169">
        <v>4580</v>
      </c>
      <c r="C58" s="214" t="s">
        <v>24</v>
      </c>
      <c r="D58" s="16"/>
      <c r="E58" s="16"/>
      <c r="F58" s="173"/>
      <c r="G58" s="77"/>
      <c r="I58" s="78"/>
      <c r="J58" s="78"/>
      <c r="K58" s="78"/>
    </row>
    <row r="59" spans="1:11" s="76" customFormat="1" ht="32.25" customHeight="1">
      <c r="A59" s="74"/>
      <c r="B59" s="169">
        <v>4700</v>
      </c>
      <c r="C59" s="236" t="s">
        <v>271</v>
      </c>
      <c r="D59" s="16"/>
      <c r="E59" s="16">
        <v>4800</v>
      </c>
      <c r="F59" s="173"/>
      <c r="G59" s="77"/>
      <c r="I59" s="78"/>
      <c r="J59" s="78"/>
      <c r="K59" s="78"/>
    </row>
    <row r="60" spans="1:6" ht="22.5" customHeight="1">
      <c r="A60" s="110" t="s">
        <v>27</v>
      </c>
      <c r="B60" s="526" t="s">
        <v>63</v>
      </c>
      <c r="C60" s="526"/>
      <c r="D60" s="219">
        <f>D61+D67+D69</f>
        <v>292794</v>
      </c>
      <c r="E60" s="444">
        <f>E61+E67+E69</f>
        <v>292794</v>
      </c>
      <c r="F60" s="219"/>
    </row>
    <row r="61" spans="1:7" s="298" customFormat="1" ht="21.75" customHeight="1">
      <c r="A61" s="445" t="s">
        <v>4</v>
      </c>
      <c r="B61" s="541" t="s">
        <v>556</v>
      </c>
      <c r="C61" s="542"/>
      <c r="D61" s="28">
        <v>240908</v>
      </c>
      <c r="E61" s="28">
        <f>SUM(E62:E66)</f>
        <v>240908</v>
      </c>
      <c r="F61" s="459"/>
      <c r="G61" s="294"/>
    </row>
    <row r="62" spans="1:11" s="68" customFormat="1" ht="21.75" customHeight="1">
      <c r="A62" s="33"/>
      <c r="B62" s="48">
        <v>4010</v>
      </c>
      <c r="C62" s="109" t="s">
        <v>232</v>
      </c>
      <c r="D62" s="16"/>
      <c r="E62" s="16">
        <v>184548</v>
      </c>
      <c r="F62" s="175"/>
      <c r="G62" s="4"/>
      <c r="K62" s="92"/>
    </row>
    <row r="63" spans="1:11" s="68" customFormat="1" ht="21.75" customHeight="1">
      <c r="A63" s="33"/>
      <c r="B63" s="48">
        <v>4040</v>
      </c>
      <c r="C63" s="109" t="s">
        <v>233</v>
      </c>
      <c r="D63" s="16"/>
      <c r="E63" s="16">
        <v>13830</v>
      </c>
      <c r="F63" s="175"/>
      <c r="G63" s="4"/>
      <c r="K63" s="92"/>
    </row>
    <row r="64" spans="1:11" s="68" customFormat="1" ht="21.75" customHeight="1">
      <c r="A64" s="33"/>
      <c r="B64" s="48">
        <v>4170</v>
      </c>
      <c r="C64" s="107" t="s">
        <v>234</v>
      </c>
      <c r="D64" s="16"/>
      <c r="E64" s="16">
        <v>9760</v>
      </c>
      <c r="F64" s="175"/>
      <c r="G64" s="4"/>
      <c r="K64" s="92"/>
    </row>
    <row r="65" spans="1:11" s="68" customFormat="1" ht="21.75" customHeight="1">
      <c r="A65" s="33"/>
      <c r="B65" s="48">
        <v>4110</v>
      </c>
      <c r="C65" s="29" t="s">
        <v>290</v>
      </c>
      <c r="D65" s="16"/>
      <c r="E65" s="16">
        <v>28220</v>
      </c>
      <c r="F65" s="175"/>
      <c r="G65" s="4"/>
      <c r="K65" s="92"/>
    </row>
    <row r="66" spans="1:11" s="68" customFormat="1" ht="21.75" customHeight="1">
      <c r="A66" s="33"/>
      <c r="B66" s="48">
        <v>4120</v>
      </c>
      <c r="C66" s="29" t="s">
        <v>236</v>
      </c>
      <c r="D66" s="16"/>
      <c r="E66" s="16">
        <v>4550</v>
      </c>
      <c r="F66" s="175"/>
      <c r="G66" s="4"/>
      <c r="K66" s="92"/>
    </row>
    <row r="67" spans="1:11" s="68" customFormat="1" ht="27" customHeight="1">
      <c r="A67" s="445" t="s">
        <v>11</v>
      </c>
      <c r="B67" s="506" t="s">
        <v>48</v>
      </c>
      <c r="C67" s="507"/>
      <c r="D67" s="28">
        <v>1640</v>
      </c>
      <c r="E67" s="28">
        <f>E68</f>
        <v>1640</v>
      </c>
      <c r="F67" s="459"/>
      <c r="G67" s="4"/>
      <c r="K67" s="92"/>
    </row>
    <row r="68" spans="1:11" s="68" customFormat="1" ht="27" customHeight="1">
      <c r="A68" s="33"/>
      <c r="B68" s="254">
        <v>3020</v>
      </c>
      <c r="C68" s="347" t="s">
        <v>383</v>
      </c>
      <c r="D68" s="16"/>
      <c r="E68" s="16">
        <v>1640</v>
      </c>
      <c r="F68" s="175"/>
      <c r="G68" s="4"/>
      <c r="K68" s="92"/>
    </row>
    <row r="69" spans="1:11" s="68" customFormat="1" ht="29.25" customHeight="1">
      <c r="A69" s="445" t="s">
        <v>29</v>
      </c>
      <c r="B69" s="506" t="s">
        <v>49</v>
      </c>
      <c r="C69" s="507"/>
      <c r="D69" s="28">
        <v>50246</v>
      </c>
      <c r="E69" s="28">
        <f>SUM(E70:E83)</f>
        <v>50246</v>
      </c>
      <c r="F69" s="459"/>
      <c r="G69" s="4"/>
      <c r="K69" s="92"/>
    </row>
    <row r="70" spans="1:11" s="301" customFormat="1" ht="31.5" customHeight="1">
      <c r="A70" s="232"/>
      <c r="B70" s="169">
        <v>4140</v>
      </c>
      <c r="C70" s="214" t="s">
        <v>318</v>
      </c>
      <c r="D70" s="135"/>
      <c r="E70" s="135">
        <v>1536</v>
      </c>
      <c r="F70" s="299"/>
      <c r="G70" s="300"/>
      <c r="I70" s="302"/>
      <c r="J70" s="302"/>
      <c r="K70" s="302"/>
    </row>
    <row r="71" spans="1:11" s="301" customFormat="1" ht="19.5" customHeight="1">
      <c r="A71" s="232"/>
      <c r="B71" s="169">
        <v>4210</v>
      </c>
      <c r="C71" s="214" t="s">
        <v>240</v>
      </c>
      <c r="D71" s="135"/>
      <c r="E71" s="135">
        <v>6480</v>
      </c>
      <c r="F71" s="299"/>
      <c r="G71" s="300"/>
      <c r="I71" s="302"/>
      <c r="J71" s="302"/>
      <c r="K71" s="302"/>
    </row>
    <row r="72" spans="1:11" s="301" customFormat="1" ht="31.5" customHeight="1">
      <c r="A72" s="232"/>
      <c r="B72" s="169">
        <v>4240</v>
      </c>
      <c r="C72" s="378" t="s">
        <v>514</v>
      </c>
      <c r="D72" s="135"/>
      <c r="E72" s="135">
        <v>5030</v>
      </c>
      <c r="F72" s="299"/>
      <c r="G72" s="300"/>
      <c r="I72" s="302"/>
      <c r="J72" s="302"/>
      <c r="K72" s="302"/>
    </row>
    <row r="73" spans="1:11" s="301" customFormat="1" ht="19.5" customHeight="1">
      <c r="A73" s="232"/>
      <c r="B73" s="169">
        <v>4260</v>
      </c>
      <c r="C73" s="214" t="s">
        <v>244</v>
      </c>
      <c r="D73" s="135"/>
      <c r="E73" s="135">
        <v>13200</v>
      </c>
      <c r="F73" s="299"/>
      <c r="G73" s="300"/>
      <c r="I73" s="302"/>
      <c r="J73" s="302"/>
      <c r="K73" s="302"/>
    </row>
    <row r="74" spans="1:11" s="301" customFormat="1" ht="19.5" customHeight="1">
      <c r="A74" s="232"/>
      <c r="B74" s="169">
        <v>4270</v>
      </c>
      <c r="C74" s="214" t="s">
        <v>246</v>
      </c>
      <c r="D74" s="135"/>
      <c r="E74" s="135">
        <v>3700</v>
      </c>
      <c r="F74" s="299"/>
      <c r="G74" s="300"/>
      <c r="I74" s="302"/>
      <c r="J74" s="302"/>
      <c r="K74" s="302"/>
    </row>
    <row r="75" spans="1:11" s="301" customFormat="1" ht="19.5" customHeight="1">
      <c r="A75" s="232"/>
      <c r="B75" s="169">
        <v>4280</v>
      </c>
      <c r="C75" s="214" t="s">
        <v>248</v>
      </c>
      <c r="D75" s="135"/>
      <c r="E75" s="135">
        <v>350</v>
      </c>
      <c r="F75" s="299"/>
      <c r="G75" s="300"/>
      <c r="I75" s="302"/>
      <c r="J75" s="302"/>
      <c r="K75" s="302"/>
    </row>
    <row r="76" spans="1:11" s="301" customFormat="1" ht="19.5" customHeight="1">
      <c r="A76" s="232"/>
      <c r="B76" s="169">
        <v>4300</v>
      </c>
      <c r="C76" s="214" t="s">
        <v>250</v>
      </c>
      <c r="D76" s="135"/>
      <c r="E76" s="135">
        <v>4600</v>
      </c>
      <c r="F76" s="299"/>
      <c r="G76" s="300"/>
      <c r="I76" s="302"/>
      <c r="J76" s="302"/>
      <c r="K76" s="302"/>
    </row>
    <row r="77" spans="1:11" s="301" customFormat="1" ht="19.5" customHeight="1">
      <c r="A77" s="232"/>
      <c r="B77" s="169">
        <v>4350</v>
      </c>
      <c r="C77" s="214" t="s">
        <v>252</v>
      </c>
      <c r="D77" s="135"/>
      <c r="E77" s="135">
        <v>930</v>
      </c>
      <c r="F77" s="299"/>
      <c r="G77" s="300"/>
      <c r="I77" s="302"/>
      <c r="J77" s="302"/>
      <c r="K77" s="302"/>
    </row>
    <row r="78" spans="1:11" s="301" customFormat="1" ht="46.5" customHeight="1">
      <c r="A78" s="232"/>
      <c r="B78" s="169">
        <v>4370</v>
      </c>
      <c r="C78" s="216" t="s">
        <v>256</v>
      </c>
      <c r="D78" s="135"/>
      <c r="E78" s="135">
        <v>1020</v>
      </c>
      <c r="F78" s="299"/>
      <c r="G78" s="300"/>
      <c r="I78" s="302"/>
      <c r="J78" s="302"/>
      <c r="K78" s="302"/>
    </row>
    <row r="79" spans="1:11" s="301" customFormat="1" ht="26.25" customHeight="1">
      <c r="A79" s="232"/>
      <c r="B79" s="169">
        <v>4390</v>
      </c>
      <c r="C79" s="214" t="s">
        <v>314</v>
      </c>
      <c r="D79" s="135"/>
      <c r="E79" s="135">
        <v>300</v>
      </c>
      <c r="F79" s="299"/>
      <c r="G79" s="300"/>
      <c r="I79" s="302"/>
      <c r="J79" s="302"/>
      <c r="K79" s="302"/>
    </row>
    <row r="80" spans="1:11" s="301" customFormat="1" ht="19.5" customHeight="1">
      <c r="A80" s="232"/>
      <c r="B80" s="169">
        <v>4410</v>
      </c>
      <c r="C80" s="214" t="s">
        <v>258</v>
      </c>
      <c r="D80" s="135"/>
      <c r="E80" s="135">
        <v>560</v>
      </c>
      <c r="F80" s="299"/>
      <c r="G80" s="300"/>
      <c r="I80" s="302"/>
      <c r="J80" s="302"/>
      <c r="K80" s="302"/>
    </row>
    <row r="81" spans="1:11" s="301" customFormat="1" ht="19.5" customHeight="1">
      <c r="A81" s="232"/>
      <c r="B81" s="169">
        <v>4430</v>
      </c>
      <c r="C81" s="214" t="s">
        <v>260</v>
      </c>
      <c r="D81" s="135"/>
      <c r="E81" s="135">
        <v>820</v>
      </c>
      <c r="F81" s="299"/>
      <c r="G81" s="300"/>
      <c r="I81" s="302"/>
      <c r="J81" s="302"/>
      <c r="K81" s="302"/>
    </row>
    <row r="82" spans="1:11" s="306" customFormat="1" ht="31.5" customHeight="1">
      <c r="A82" s="303"/>
      <c r="B82" s="467">
        <v>4440</v>
      </c>
      <c r="C82" s="468" t="s">
        <v>262</v>
      </c>
      <c r="D82" s="396"/>
      <c r="E82" s="396">
        <v>11470</v>
      </c>
      <c r="F82" s="304"/>
      <c r="G82" s="305"/>
      <c r="I82" s="307"/>
      <c r="J82" s="307"/>
      <c r="K82" s="307"/>
    </row>
    <row r="83" spans="1:11" s="301" customFormat="1" ht="34.5" customHeight="1">
      <c r="A83" s="232"/>
      <c r="B83" s="169">
        <v>4700</v>
      </c>
      <c r="C83" s="214" t="s">
        <v>271</v>
      </c>
      <c r="D83" s="135"/>
      <c r="E83" s="135">
        <v>250</v>
      </c>
      <c r="F83" s="299"/>
      <c r="G83" s="300"/>
      <c r="I83" s="302"/>
      <c r="J83" s="302"/>
      <c r="K83" s="302"/>
    </row>
    <row r="84" spans="1:6" ht="22.5" customHeight="1">
      <c r="A84" s="110" t="s">
        <v>28</v>
      </c>
      <c r="B84" s="568" t="s">
        <v>64</v>
      </c>
      <c r="C84" s="569"/>
      <c r="D84" s="219">
        <f>D85</f>
        <v>98130</v>
      </c>
      <c r="E84" s="219">
        <f>E85</f>
        <v>98130</v>
      </c>
      <c r="F84" s="219"/>
    </row>
    <row r="85" spans="1:11" s="298" customFormat="1" ht="29.25" customHeight="1">
      <c r="A85" s="445" t="s">
        <v>4</v>
      </c>
      <c r="B85" s="506" t="s">
        <v>49</v>
      </c>
      <c r="C85" s="507"/>
      <c r="D85" s="28">
        <v>98130</v>
      </c>
      <c r="E85" s="28">
        <f>SUM(E86)</f>
        <v>98130</v>
      </c>
      <c r="F85" s="459"/>
      <c r="G85" s="465"/>
      <c r="K85" s="466"/>
    </row>
    <row r="86" spans="1:11" s="298" customFormat="1" ht="31.5" customHeight="1">
      <c r="A86" s="14"/>
      <c r="B86" s="310" t="s">
        <v>261</v>
      </c>
      <c r="C86" s="309" t="s">
        <v>262</v>
      </c>
      <c r="D86" s="16"/>
      <c r="E86" s="16">
        <v>98130</v>
      </c>
      <c r="F86" s="293"/>
      <c r="G86" s="294"/>
      <c r="H86" s="295"/>
      <c r="I86" s="296"/>
      <c r="J86" s="297"/>
      <c r="K86" s="296"/>
    </row>
    <row r="87" spans="1:6" ht="22.5" customHeight="1">
      <c r="A87" s="110" t="s">
        <v>30</v>
      </c>
      <c r="B87" s="568" t="s">
        <v>74</v>
      </c>
      <c r="C87" s="569"/>
      <c r="D87" s="219">
        <f>D88</f>
        <v>290</v>
      </c>
      <c r="E87" s="219">
        <f>E88</f>
        <v>290</v>
      </c>
      <c r="F87" s="219"/>
    </row>
    <row r="88" spans="1:11" s="298" customFormat="1" ht="29.25" customHeight="1">
      <c r="A88" s="445" t="s">
        <v>4</v>
      </c>
      <c r="B88" s="570" t="s">
        <v>49</v>
      </c>
      <c r="C88" s="571"/>
      <c r="D88" s="28">
        <v>290</v>
      </c>
      <c r="E88" s="28">
        <f>SUM(E89)</f>
        <v>290</v>
      </c>
      <c r="F88" s="459"/>
      <c r="G88" s="465"/>
      <c r="K88" s="466"/>
    </row>
    <row r="89" spans="1:11" s="68" customFormat="1" ht="27" customHeight="1">
      <c r="A89" s="33"/>
      <c r="B89" s="227">
        <v>4130</v>
      </c>
      <c r="C89" s="183" t="s">
        <v>322</v>
      </c>
      <c r="D89" s="16"/>
      <c r="E89" s="16">
        <v>290</v>
      </c>
      <c r="F89" s="175"/>
      <c r="G89" s="5"/>
      <c r="H89" s="101"/>
      <c r="I89" s="69"/>
      <c r="J89" s="93"/>
      <c r="K89" s="69"/>
    </row>
    <row r="90" spans="1:6" ht="27" customHeight="1">
      <c r="A90" s="573" t="s">
        <v>39</v>
      </c>
      <c r="B90" s="574"/>
      <c r="C90" s="575"/>
      <c r="D90" s="40">
        <f>D8+D34+D60+D84+D87</f>
        <v>7000000</v>
      </c>
      <c r="E90" s="40">
        <f>E8+E34+E60+E84+E87</f>
        <v>7000000</v>
      </c>
      <c r="F90" s="40"/>
    </row>
    <row r="92" ht="10.5" customHeight="1"/>
    <row r="93" spans="1:6" ht="30" customHeight="1">
      <c r="A93" s="522" t="s">
        <v>104</v>
      </c>
      <c r="B93" s="522"/>
      <c r="C93" s="522"/>
      <c r="D93" s="522"/>
      <c r="E93" s="522"/>
      <c r="F93" s="522"/>
    </row>
    <row r="95" spans="1:6" ht="72.75" customHeight="1">
      <c r="A95" s="218" t="s">
        <v>0</v>
      </c>
      <c r="B95" s="431" t="s">
        <v>13</v>
      </c>
      <c r="C95" s="212" t="s">
        <v>38</v>
      </c>
      <c r="D95" s="159" t="s">
        <v>540</v>
      </c>
      <c r="E95" s="446" t="s">
        <v>544</v>
      </c>
      <c r="F95" s="259" t="s">
        <v>275</v>
      </c>
    </row>
    <row r="96" spans="1:6" s="87" customFormat="1" ht="25.5" customHeight="1">
      <c r="A96" s="110" t="s">
        <v>3</v>
      </c>
      <c r="B96" s="526" t="s">
        <v>578</v>
      </c>
      <c r="C96" s="526"/>
      <c r="D96" s="21">
        <f>D97</f>
        <v>4000</v>
      </c>
      <c r="E96" s="21">
        <f>E97</f>
        <v>4000</v>
      </c>
      <c r="F96" s="201"/>
    </row>
    <row r="97" spans="1:6" ht="23.25" customHeight="1">
      <c r="A97" s="33"/>
      <c r="B97" s="32" t="s">
        <v>23</v>
      </c>
      <c r="C97" s="45" t="s">
        <v>24</v>
      </c>
      <c r="D97" s="46">
        <v>4000</v>
      </c>
      <c r="E97" s="46">
        <v>4000</v>
      </c>
      <c r="F97" s="171"/>
    </row>
    <row r="98" spans="1:6" s="87" customFormat="1" ht="30.75" customHeight="1">
      <c r="A98" s="110" t="s">
        <v>20</v>
      </c>
      <c r="B98" s="526" t="s">
        <v>66</v>
      </c>
      <c r="C98" s="526"/>
      <c r="D98" s="21">
        <f>SUM(D99:D102)</f>
        <v>39500</v>
      </c>
      <c r="E98" s="21">
        <f>SUM(E99:E102)</f>
        <v>39500</v>
      </c>
      <c r="F98" s="201"/>
    </row>
    <row r="99" spans="1:6" ht="23.25" customHeight="1">
      <c r="A99" s="33"/>
      <c r="B99" s="32" t="s">
        <v>25</v>
      </c>
      <c r="C99" s="29" t="s">
        <v>26</v>
      </c>
      <c r="D99" s="46">
        <v>1500</v>
      </c>
      <c r="E99" s="46">
        <v>1500</v>
      </c>
      <c r="F99" s="171"/>
    </row>
    <row r="100" spans="1:6" ht="88.5" customHeight="1">
      <c r="A100" s="33"/>
      <c r="B100" s="32" t="s">
        <v>15</v>
      </c>
      <c r="C100" s="30" t="s">
        <v>46</v>
      </c>
      <c r="D100" s="46">
        <v>26000</v>
      </c>
      <c r="E100" s="46">
        <v>26000</v>
      </c>
      <c r="F100" s="170"/>
    </row>
    <row r="101" spans="1:6" ht="21" customHeight="1">
      <c r="A101" s="33"/>
      <c r="B101" s="32" t="s">
        <v>23</v>
      </c>
      <c r="C101" s="29" t="s">
        <v>24</v>
      </c>
      <c r="D101" s="46"/>
      <c r="E101" s="46"/>
      <c r="F101" s="170"/>
    </row>
    <row r="102" spans="1:6" ht="25.5" customHeight="1">
      <c r="A102" s="33"/>
      <c r="B102" s="32" t="s">
        <v>18</v>
      </c>
      <c r="C102" s="29" t="s">
        <v>19</v>
      </c>
      <c r="D102" s="46">
        <v>12000</v>
      </c>
      <c r="E102" s="46">
        <v>12000</v>
      </c>
      <c r="F102" s="170"/>
    </row>
    <row r="103" spans="1:6" s="87" customFormat="1" ht="25.5" customHeight="1">
      <c r="A103" s="110" t="s">
        <v>27</v>
      </c>
      <c r="B103" s="526" t="s">
        <v>63</v>
      </c>
      <c r="C103" s="526"/>
      <c r="D103" s="21">
        <f>SUM(D104:D104)</f>
        <v>11000</v>
      </c>
      <c r="E103" s="21">
        <f>SUM(E104:E104)</f>
        <v>11000</v>
      </c>
      <c r="F103" s="201"/>
    </row>
    <row r="104" spans="1:6" ht="30" customHeight="1">
      <c r="A104" s="33"/>
      <c r="B104" s="32" t="s">
        <v>16</v>
      </c>
      <c r="C104" s="20" t="s">
        <v>17</v>
      </c>
      <c r="D104" s="16">
        <v>11000</v>
      </c>
      <c r="E104" s="16">
        <v>11000</v>
      </c>
      <c r="F104" s="170"/>
    </row>
    <row r="105" spans="1:6" ht="27" customHeight="1">
      <c r="A105" s="572" t="s">
        <v>12</v>
      </c>
      <c r="B105" s="572"/>
      <c r="C105" s="572"/>
      <c r="D105" s="27">
        <f>D96+D103+D98</f>
        <v>54500</v>
      </c>
      <c r="E105" s="27">
        <f>E96+E103+E98</f>
        <v>54500</v>
      </c>
      <c r="F105" s="286"/>
    </row>
    <row r="106" ht="11.25" customHeight="1"/>
    <row r="107" spans="1:8" s="6" customFormat="1" ht="37.5" customHeight="1">
      <c r="A107" s="512" t="s">
        <v>557</v>
      </c>
      <c r="B107" s="512"/>
      <c r="C107" s="512"/>
      <c r="D107" s="512"/>
      <c r="E107" s="512"/>
      <c r="F107" s="512"/>
      <c r="G107" s="287"/>
      <c r="H107" s="287"/>
    </row>
    <row r="108" spans="1:5" s="6" customFormat="1" ht="8.25" customHeight="1">
      <c r="A108" s="176"/>
      <c r="B108" s="177"/>
      <c r="C108" s="178"/>
      <c r="D108" s="179"/>
      <c r="E108" s="179"/>
    </row>
    <row r="109" spans="1:5" s="6" customFormat="1" ht="13.5" customHeight="1">
      <c r="A109" s="513" t="s">
        <v>588</v>
      </c>
      <c r="B109" s="513"/>
      <c r="C109" s="513"/>
      <c r="D109" s="179"/>
      <c r="E109" s="179"/>
    </row>
    <row r="110" spans="1:5" s="6" customFormat="1" ht="12.75" customHeight="1">
      <c r="A110" s="176"/>
      <c r="B110" s="181" t="s">
        <v>279</v>
      </c>
      <c r="C110" s="181"/>
      <c r="D110" s="180"/>
      <c r="E110" s="180"/>
    </row>
  </sheetData>
  <sheetProtection/>
  <mergeCells count="29">
    <mergeCell ref="B96:C96"/>
    <mergeCell ref="B61:C61"/>
    <mergeCell ref="B88:C88"/>
    <mergeCell ref="B17:C17"/>
    <mergeCell ref="B35:C35"/>
    <mergeCell ref="B41:C41"/>
    <mergeCell ref="B43:C43"/>
    <mergeCell ref="B67:C67"/>
    <mergeCell ref="B69:C69"/>
    <mergeCell ref="A5:F5"/>
    <mergeCell ref="G5:J5"/>
    <mergeCell ref="B8:C8"/>
    <mergeCell ref="B34:C34"/>
    <mergeCell ref="B98:C98"/>
    <mergeCell ref="A1:F1"/>
    <mergeCell ref="A2:F2"/>
    <mergeCell ref="A3:F3"/>
    <mergeCell ref="B9:C9"/>
    <mergeCell ref="B15:C15"/>
    <mergeCell ref="B103:C103"/>
    <mergeCell ref="A105:C105"/>
    <mergeCell ref="A107:F107"/>
    <mergeCell ref="A109:C109"/>
    <mergeCell ref="B60:C60"/>
    <mergeCell ref="B84:C84"/>
    <mergeCell ref="B87:C87"/>
    <mergeCell ref="A90:C90"/>
    <mergeCell ref="A93:F93"/>
    <mergeCell ref="B85:C85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76"/>
  <sheetViews>
    <sheetView zoomScalePageLayoutView="0" workbookViewId="0" topLeftCell="A55">
      <selection activeCell="C84" sqref="C84"/>
    </sheetView>
  </sheetViews>
  <sheetFormatPr defaultColWidth="9.00390625" defaultRowHeight="15"/>
  <cols>
    <col min="1" max="1" width="6.7109375" style="39" customWidth="1"/>
    <col min="2" max="2" width="9.2812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16"/>
      <c r="H1" s="416"/>
      <c r="I1" s="416"/>
      <c r="J1" s="416"/>
    </row>
    <row r="2" spans="1:10" s="421" customFormat="1" ht="21.75" customHeight="1">
      <c r="A2" s="496" t="s">
        <v>517</v>
      </c>
      <c r="B2" s="496"/>
      <c r="C2" s="496"/>
      <c r="D2" s="496"/>
      <c r="E2" s="496"/>
      <c r="F2" s="496"/>
      <c r="G2" s="416"/>
      <c r="H2" s="416"/>
      <c r="I2" s="416"/>
      <c r="J2" s="416"/>
    </row>
    <row r="3" spans="1:10" s="421" customFormat="1" ht="21.75" customHeight="1">
      <c r="A3" s="497" t="s">
        <v>470</v>
      </c>
      <c r="B3" s="497"/>
      <c r="C3" s="497"/>
      <c r="D3" s="497"/>
      <c r="E3" s="497"/>
      <c r="F3" s="497"/>
      <c r="G3" s="424"/>
      <c r="H3" s="424"/>
      <c r="I3" s="424"/>
      <c r="J3" s="424"/>
    </row>
    <row r="4" spans="1:10" s="421" customFormat="1" ht="8.25" customHeight="1">
      <c r="A4" s="423"/>
      <c r="B4" s="423"/>
      <c r="C4" s="423"/>
      <c r="D4" s="423"/>
      <c r="E4" s="423"/>
      <c r="F4" s="423"/>
      <c r="G4" s="424"/>
      <c r="H4" s="424"/>
      <c r="I4" s="424"/>
      <c r="J4" s="42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15">
      <c r="A6" s="42"/>
      <c r="B6" s="42"/>
      <c r="C6" s="42"/>
      <c r="D6" s="42"/>
      <c r="E6" s="42"/>
      <c r="F6" s="2"/>
      <c r="G6" s="2"/>
    </row>
    <row r="7" spans="1:7" ht="78.75" customHeight="1">
      <c r="A7" s="218" t="s">
        <v>0</v>
      </c>
      <c r="B7" s="217" t="s">
        <v>230</v>
      </c>
      <c r="C7" s="215" t="s">
        <v>1</v>
      </c>
      <c r="D7" s="159" t="s">
        <v>540</v>
      </c>
      <c r="E7" s="446" t="s">
        <v>544</v>
      </c>
      <c r="F7" s="259" t="s">
        <v>275</v>
      </c>
      <c r="G7" s="7"/>
    </row>
    <row r="8" spans="1:6" ht="22.5" customHeight="1">
      <c r="A8" s="110" t="s">
        <v>3</v>
      </c>
      <c r="B8" s="526" t="s">
        <v>66</v>
      </c>
      <c r="C8" s="526"/>
      <c r="D8" s="219">
        <f>D9+D15+D17</f>
        <v>5560718</v>
      </c>
      <c r="E8" s="444">
        <f>E9+E15+E17</f>
        <v>5560718</v>
      </c>
      <c r="F8" s="219"/>
    </row>
    <row r="9" spans="1:7" s="298" customFormat="1" ht="21.75" customHeight="1">
      <c r="A9" s="445" t="s">
        <v>4</v>
      </c>
      <c r="B9" s="541" t="s">
        <v>542</v>
      </c>
      <c r="C9" s="542"/>
      <c r="D9" s="28">
        <v>4951763</v>
      </c>
      <c r="E9" s="28">
        <f>SUM(E10:E14)</f>
        <v>4951763</v>
      </c>
      <c r="F9" s="459"/>
      <c r="G9" s="294"/>
    </row>
    <row r="10" spans="1:11" s="68" customFormat="1" ht="21.75" customHeight="1">
      <c r="A10" s="33"/>
      <c r="B10" s="48">
        <v>4010</v>
      </c>
      <c r="C10" s="109" t="s">
        <v>232</v>
      </c>
      <c r="D10" s="16"/>
      <c r="E10" s="16">
        <v>3910658</v>
      </c>
      <c r="F10" s="175"/>
      <c r="G10" s="4"/>
      <c r="K10" s="92"/>
    </row>
    <row r="11" spans="1:11" s="68" customFormat="1" ht="21.75" customHeight="1">
      <c r="A11" s="33"/>
      <c r="B11" s="48">
        <v>4040</v>
      </c>
      <c r="C11" s="109" t="s">
        <v>233</v>
      </c>
      <c r="D11" s="16"/>
      <c r="E11" s="16">
        <v>309550</v>
      </c>
      <c r="F11" s="175"/>
      <c r="G11" s="4"/>
      <c r="K11" s="92"/>
    </row>
    <row r="12" spans="1:11" s="68" customFormat="1" ht="21.75" customHeight="1">
      <c r="A12" s="33"/>
      <c r="B12" s="48">
        <v>4170</v>
      </c>
      <c r="C12" s="107" t="s">
        <v>234</v>
      </c>
      <c r="D12" s="16"/>
      <c r="E12" s="16">
        <v>2000</v>
      </c>
      <c r="F12" s="175"/>
      <c r="G12" s="4"/>
      <c r="K12" s="92"/>
    </row>
    <row r="13" spans="1:11" s="68" customFormat="1" ht="21.75" customHeight="1">
      <c r="A13" s="33"/>
      <c r="B13" s="48">
        <v>4110</v>
      </c>
      <c r="C13" s="29" t="s">
        <v>290</v>
      </c>
      <c r="D13" s="16"/>
      <c r="E13" s="16">
        <v>628230</v>
      </c>
      <c r="F13" s="175"/>
      <c r="G13" s="4"/>
      <c r="K13" s="92"/>
    </row>
    <row r="14" spans="1:11" s="68" customFormat="1" ht="21.75" customHeight="1">
      <c r="A14" s="33"/>
      <c r="B14" s="48">
        <v>4120</v>
      </c>
      <c r="C14" s="29" t="s">
        <v>236</v>
      </c>
      <c r="D14" s="16"/>
      <c r="E14" s="16">
        <v>101325</v>
      </c>
      <c r="F14" s="175"/>
      <c r="G14" s="4"/>
      <c r="K14" s="92"/>
    </row>
    <row r="15" spans="1:11" s="68" customFormat="1" ht="19.5" customHeight="1">
      <c r="A15" s="445" t="s">
        <v>9</v>
      </c>
      <c r="B15" s="506" t="s">
        <v>48</v>
      </c>
      <c r="C15" s="507"/>
      <c r="D15" s="28">
        <v>13850</v>
      </c>
      <c r="E15" s="28">
        <f>E16</f>
        <v>13850</v>
      </c>
      <c r="F15" s="459"/>
      <c r="G15" s="4"/>
      <c r="K15" s="92"/>
    </row>
    <row r="16" spans="1:11" s="68" customFormat="1" ht="27" customHeight="1">
      <c r="A16" s="33"/>
      <c r="B16" s="254">
        <v>3020</v>
      </c>
      <c r="C16" s="347" t="s">
        <v>383</v>
      </c>
      <c r="D16" s="16"/>
      <c r="E16" s="16">
        <v>13850</v>
      </c>
      <c r="F16" s="175"/>
      <c r="G16" s="4"/>
      <c r="K16" s="92"/>
    </row>
    <row r="17" spans="1:11" s="68" customFormat="1" ht="29.25" customHeight="1">
      <c r="A17" s="445" t="s">
        <v>10</v>
      </c>
      <c r="B17" s="506" t="s">
        <v>49</v>
      </c>
      <c r="C17" s="507"/>
      <c r="D17" s="28">
        <v>595105</v>
      </c>
      <c r="E17" s="28">
        <f>SUM(E18:E30)</f>
        <v>595105</v>
      </c>
      <c r="F17" s="459"/>
      <c r="G17" s="4"/>
      <c r="K17" s="92"/>
    </row>
    <row r="18" spans="1:11" s="76" customFormat="1" ht="19.5" customHeight="1">
      <c r="A18" s="74"/>
      <c r="B18" s="169">
        <v>4210</v>
      </c>
      <c r="C18" s="214" t="s">
        <v>240</v>
      </c>
      <c r="D18" s="16"/>
      <c r="E18" s="16">
        <v>46900</v>
      </c>
      <c r="F18" s="173"/>
      <c r="G18" s="77"/>
      <c r="I18" s="78"/>
      <c r="J18" s="78"/>
      <c r="K18" s="78"/>
    </row>
    <row r="19" spans="1:11" s="76" customFormat="1" ht="30" customHeight="1">
      <c r="A19" s="74"/>
      <c r="B19" s="169">
        <v>4240</v>
      </c>
      <c r="C19" s="378" t="s">
        <v>272</v>
      </c>
      <c r="D19" s="16"/>
      <c r="E19" s="16">
        <v>27250</v>
      </c>
      <c r="F19" s="173"/>
      <c r="G19" s="77"/>
      <c r="I19" s="78"/>
      <c r="J19" s="78"/>
      <c r="K19" s="78"/>
    </row>
    <row r="20" spans="1:11" s="76" customFormat="1" ht="19.5" customHeight="1">
      <c r="A20" s="74"/>
      <c r="B20" s="169">
        <v>4260</v>
      </c>
      <c r="C20" s="214" t="s">
        <v>244</v>
      </c>
      <c r="D20" s="16"/>
      <c r="E20" s="16">
        <v>204000</v>
      </c>
      <c r="F20" s="173"/>
      <c r="G20" s="77"/>
      <c r="I20" s="78"/>
      <c r="J20" s="78"/>
      <c r="K20" s="78"/>
    </row>
    <row r="21" spans="1:11" s="76" customFormat="1" ht="19.5" customHeight="1">
      <c r="A21" s="74"/>
      <c r="B21" s="169">
        <v>4270</v>
      </c>
      <c r="C21" s="214" t="s">
        <v>246</v>
      </c>
      <c r="D21" s="16"/>
      <c r="E21" s="16">
        <v>15500</v>
      </c>
      <c r="F21" s="173"/>
      <c r="G21" s="77"/>
      <c r="I21" s="78"/>
      <c r="J21" s="78"/>
      <c r="K21" s="78"/>
    </row>
    <row r="22" spans="1:11" s="76" customFormat="1" ht="19.5" customHeight="1">
      <c r="A22" s="74"/>
      <c r="B22" s="169">
        <v>4280</v>
      </c>
      <c r="C22" s="214" t="s">
        <v>248</v>
      </c>
      <c r="D22" s="16"/>
      <c r="E22" s="16">
        <v>2600</v>
      </c>
      <c r="F22" s="173"/>
      <c r="G22" s="77"/>
      <c r="I22" s="78"/>
      <c r="J22" s="78"/>
      <c r="K22" s="78"/>
    </row>
    <row r="23" spans="1:11" s="276" customFormat="1" ht="19.5" customHeight="1">
      <c r="A23" s="48"/>
      <c r="B23" s="169">
        <v>4300</v>
      </c>
      <c r="C23" s="214" t="s">
        <v>250</v>
      </c>
      <c r="D23" s="16"/>
      <c r="E23" s="16">
        <v>43100</v>
      </c>
      <c r="F23" s="283"/>
      <c r="G23" s="277"/>
      <c r="I23" s="278"/>
      <c r="J23" s="278"/>
      <c r="K23" s="278"/>
    </row>
    <row r="24" spans="1:11" s="276" customFormat="1" ht="19.5" customHeight="1">
      <c r="A24" s="48"/>
      <c r="B24" s="169">
        <v>4350</v>
      </c>
      <c r="C24" s="214" t="s">
        <v>252</v>
      </c>
      <c r="D24" s="16"/>
      <c r="E24" s="16">
        <v>4800</v>
      </c>
      <c r="F24" s="283"/>
      <c r="G24" s="277"/>
      <c r="I24" s="278"/>
      <c r="J24" s="278"/>
      <c r="K24" s="278"/>
    </row>
    <row r="25" spans="1:11" s="276" customFormat="1" ht="48" customHeight="1">
      <c r="A25" s="48"/>
      <c r="B25" s="169">
        <v>4360</v>
      </c>
      <c r="C25" s="216" t="s">
        <v>254</v>
      </c>
      <c r="D25" s="16"/>
      <c r="E25" s="16">
        <v>5500</v>
      </c>
      <c r="F25" s="283"/>
      <c r="G25" s="277"/>
      <c r="I25" s="278"/>
      <c r="J25" s="278"/>
      <c r="K25" s="278"/>
    </row>
    <row r="26" spans="1:11" s="76" customFormat="1" ht="45" customHeight="1">
      <c r="A26" s="74"/>
      <c r="B26" s="169">
        <v>4370</v>
      </c>
      <c r="C26" s="216" t="s">
        <v>256</v>
      </c>
      <c r="D26" s="16"/>
      <c r="E26" s="16">
        <v>5000</v>
      </c>
      <c r="F26" s="173"/>
      <c r="G26" s="77"/>
      <c r="I26" s="78"/>
      <c r="J26" s="78"/>
      <c r="K26" s="78"/>
    </row>
    <row r="27" spans="1:11" s="76" customFormat="1" ht="19.5" customHeight="1">
      <c r="A27" s="74"/>
      <c r="B27" s="169">
        <v>4410</v>
      </c>
      <c r="C27" s="214" t="s">
        <v>258</v>
      </c>
      <c r="D27" s="16"/>
      <c r="E27" s="16">
        <v>13660</v>
      </c>
      <c r="F27" s="173"/>
      <c r="G27" s="77"/>
      <c r="I27" s="78"/>
      <c r="J27" s="78"/>
      <c r="K27" s="78"/>
    </row>
    <row r="28" spans="1:11" s="76" customFormat="1" ht="19.5" customHeight="1">
      <c r="A28" s="74"/>
      <c r="B28" s="169">
        <v>4430</v>
      </c>
      <c r="C28" s="214" t="s">
        <v>260</v>
      </c>
      <c r="D28" s="16"/>
      <c r="E28" s="16">
        <v>6000</v>
      </c>
      <c r="F28" s="173"/>
      <c r="G28" s="77"/>
      <c r="I28" s="78"/>
      <c r="J28" s="78"/>
      <c r="K28" s="78"/>
    </row>
    <row r="29" spans="1:11" s="280" customFormat="1" ht="33.75" customHeight="1">
      <c r="A29" s="279"/>
      <c r="B29" s="169">
        <v>4440</v>
      </c>
      <c r="C29" s="378" t="s">
        <v>262</v>
      </c>
      <c r="D29" s="16"/>
      <c r="E29" s="16">
        <v>217795</v>
      </c>
      <c r="F29" s="284"/>
      <c r="G29" s="281"/>
      <c r="I29" s="282"/>
      <c r="J29" s="282"/>
      <c r="K29" s="282"/>
    </row>
    <row r="30" spans="1:11" s="76" customFormat="1" ht="32.25" customHeight="1">
      <c r="A30" s="74"/>
      <c r="B30" s="169">
        <v>4700</v>
      </c>
      <c r="C30" s="236" t="s">
        <v>271</v>
      </c>
      <c r="D30" s="16"/>
      <c r="E30" s="16">
        <v>3000</v>
      </c>
      <c r="F30" s="173"/>
      <c r="G30" s="77"/>
      <c r="I30" s="78"/>
      <c r="J30" s="78"/>
      <c r="K30" s="78"/>
    </row>
    <row r="31" spans="1:6" ht="22.5" customHeight="1">
      <c r="A31" s="110" t="s">
        <v>20</v>
      </c>
      <c r="B31" s="568" t="s">
        <v>64</v>
      </c>
      <c r="C31" s="569"/>
      <c r="D31" s="219">
        <f>D32</f>
        <v>50560</v>
      </c>
      <c r="E31" s="219">
        <f>E32</f>
        <v>50560</v>
      </c>
      <c r="F31" s="219"/>
    </row>
    <row r="32" spans="1:11" s="298" customFormat="1" ht="29.25" customHeight="1">
      <c r="A32" s="445" t="s">
        <v>4</v>
      </c>
      <c r="B32" s="506" t="s">
        <v>49</v>
      </c>
      <c r="C32" s="507"/>
      <c r="D32" s="28">
        <v>50560</v>
      </c>
      <c r="E32" s="28">
        <f>SUM(E33)</f>
        <v>50560</v>
      </c>
      <c r="F32" s="459"/>
      <c r="G32" s="465"/>
      <c r="K32" s="466"/>
    </row>
    <row r="33" spans="1:11" s="298" customFormat="1" ht="31.5" customHeight="1">
      <c r="A33" s="14"/>
      <c r="B33" s="310" t="s">
        <v>261</v>
      </c>
      <c r="C33" s="309" t="s">
        <v>262</v>
      </c>
      <c r="D33" s="16"/>
      <c r="E33" s="16">
        <v>50560</v>
      </c>
      <c r="F33" s="175"/>
      <c r="G33" s="294"/>
      <c r="H33" s="295"/>
      <c r="I33" s="296"/>
      <c r="J33" s="297"/>
      <c r="K33" s="296"/>
    </row>
    <row r="34" spans="1:6" ht="28.5" customHeight="1">
      <c r="A34" s="110" t="s">
        <v>27</v>
      </c>
      <c r="B34" s="568" t="s">
        <v>74</v>
      </c>
      <c r="C34" s="569"/>
      <c r="D34" s="480">
        <f>D35</f>
        <v>562</v>
      </c>
      <c r="E34" s="480">
        <f>E35</f>
        <v>562</v>
      </c>
      <c r="F34" s="480"/>
    </row>
    <row r="35" spans="1:11" s="298" customFormat="1" ht="33" customHeight="1">
      <c r="A35" s="479" t="s">
        <v>4</v>
      </c>
      <c r="B35" s="506" t="s">
        <v>49</v>
      </c>
      <c r="C35" s="507"/>
      <c r="D35" s="28">
        <v>562</v>
      </c>
      <c r="E35" s="28">
        <f>SUM(E36)</f>
        <v>562</v>
      </c>
      <c r="F35" s="459"/>
      <c r="G35" s="465"/>
      <c r="K35" s="466"/>
    </row>
    <row r="36" spans="1:11" s="68" customFormat="1" ht="25.5" customHeight="1">
      <c r="A36" s="33"/>
      <c r="B36" s="227">
        <v>4130</v>
      </c>
      <c r="C36" s="183" t="s">
        <v>322</v>
      </c>
      <c r="D36" s="16">
        <v>0</v>
      </c>
      <c r="E36" s="16">
        <v>562</v>
      </c>
      <c r="F36" s="175"/>
      <c r="G36" s="5"/>
      <c r="H36" s="101"/>
      <c r="I36" s="69"/>
      <c r="J36" s="93"/>
      <c r="K36" s="69"/>
    </row>
    <row r="37" spans="1:6" ht="22.5" customHeight="1">
      <c r="A37" s="110" t="s">
        <v>28</v>
      </c>
      <c r="B37" s="526" t="s">
        <v>100</v>
      </c>
      <c r="C37" s="526"/>
      <c r="D37" s="219">
        <f>D38+D44+D46</f>
        <v>188160</v>
      </c>
      <c r="E37" s="444">
        <f>E38+E44+E46</f>
        <v>188160</v>
      </c>
      <c r="F37" s="219"/>
    </row>
    <row r="38" spans="1:7" s="298" customFormat="1" ht="21.75" customHeight="1">
      <c r="A38" s="445" t="s">
        <v>4</v>
      </c>
      <c r="B38" s="541" t="s">
        <v>542</v>
      </c>
      <c r="C38" s="542"/>
      <c r="D38" s="28">
        <v>123260</v>
      </c>
      <c r="E38" s="28">
        <f>SUM(E39:E43)</f>
        <v>123260</v>
      </c>
      <c r="F38" s="459"/>
      <c r="G38" s="294"/>
    </row>
    <row r="39" spans="1:11" s="68" customFormat="1" ht="21.75" customHeight="1">
      <c r="A39" s="33"/>
      <c r="B39" s="48">
        <v>4010</v>
      </c>
      <c r="C39" s="109" t="s">
        <v>232</v>
      </c>
      <c r="D39" s="16"/>
      <c r="E39" s="16">
        <v>97940</v>
      </c>
      <c r="F39" s="175"/>
      <c r="G39" s="4"/>
      <c r="K39" s="92"/>
    </row>
    <row r="40" spans="1:11" s="68" customFormat="1" ht="21.75" customHeight="1">
      <c r="A40" s="33"/>
      <c r="B40" s="48">
        <v>4040</v>
      </c>
      <c r="C40" s="109" t="s">
        <v>233</v>
      </c>
      <c r="D40" s="16"/>
      <c r="E40" s="16">
        <v>7920</v>
      </c>
      <c r="F40" s="175"/>
      <c r="G40" s="4"/>
      <c r="K40" s="92"/>
    </row>
    <row r="41" spans="1:11" s="68" customFormat="1" ht="21.75" customHeight="1">
      <c r="A41" s="33"/>
      <c r="B41" s="48">
        <v>4170</v>
      </c>
      <c r="C41" s="107" t="s">
        <v>234</v>
      </c>
      <c r="D41" s="16"/>
      <c r="E41" s="16"/>
      <c r="F41" s="175"/>
      <c r="G41" s="4"/>
      <c r="K41" s="92"/>
    </row>
    <row r="42" spans="1:11" s="68" customFormat="1" ht="21.75" customHeight="1">
      <c r="A42" s="33"/>
      <c r="B42" s="48">
        <v>4110</v>
      </c>
      <c r="C42" s="29" t="s">
        <v>290</v>
      </c>
      <c r="D42" s="16"/>
      <c r="E42" s="16">
        <v>15500</v>
      </c>
      <c r="F42" s="175"/>
      <c r="G42" s="4"/>
      <c r="K42" s="92"/>
    </row>
    <row r="43" spans="1:11" s="68" customFormat="1" ht="21.75" customHeight="1">
      <c r="A43" s="33"/>
      <c r="B43" s="48">
        <v>4120</v>
      </c>
      <c r="C43" s="29" t="s">
        <v>236</v>
      </c>
      <c r="D43" s="16"/>
      <c r="E43" s="16">
        <v>1900</v>
      </c>
      <c r="F43" s="175"/>
      <c r="G43" s="4"/>
      <c r="K43" s="92"/>
    </row>
    <row r="44" spans="1:11" s="298" customFormat="1" ht="19.5" customHeight="1">
      <c r="A44" s="445" t="s">
        <v>9</v>
      </c>
      <c r="B44" s="506" t="s">
        <v>48</v>
      </c>
      <c r="C44" s="507"/>
      <c r="D44" s="28">
        <v>5500</v>
      </c>
      <c r="E44" s="28">
        <f>E45</f>
        <v>5500</v>
      </c>
      <c r="F44" s="459"/>
      <c r="G44" s="465"/>
      <c r="K44" s="466"/>
    </row>
    <row r="45" spans="1:11" s="68" customFormat="1" ht="27" customHeight="1">
      <c r="A45" s="33"/>
      <c r="B45" s="254">
        <v>3020</v>
      </c>
      <c r="C45" s="347" t="s">
        <v>383</v>
      </c>
      <c r="D45" s="16"/>
      <c r="E45" s="16">
        <v>5500</v>
      </c>
      <c r="F45" s="175"/>
      <c r="G45" s="4"/>
      <c r="K45" s="92"/>
    </row>
    <row r="46" spans="1:11" s="298" customFormat="1" ht="29.25" customHeight="1">
      <c r="A46" s="445" t="s">
        <v>10</v>
      </c>
      <c r="B46" s="506" t="s">
        <v>49</v>
      </c>
      <c r="C46" s="507"/>
      <c r="D46" s="28">
        <v>59400</v>
      </c>
      <c r="E46" s="28">
        <f>SUM(E47:E57)</f>
        <v>59400</v>
      </c>
      <c r="F46" s="459"/>
      <c r="G46" s="465"/>
      <c r="K46" s="466"/>
    </row>
    <row r="47" spans="1:11" s="76" customFormat="1" ht="25.5" customHeight="1">
      <c r="A47" s="74"/>
      <c r="B47" s="308">
        <v>4210</v>
      </c>
      <c r="C47" s="309" t="s">
        <v>240</v>
      </c>
      <c r="D47" s="16"/>
      <c r="E47" s="16">
        <v>10400</v>
      </c>
      <c r="F47" s="173"/>
      <c r="G47" s="77"/>
      <c r="I47" s="78"/>
      <c r="J47" s="78"/>
      <c r="K47" s="78"/>
    </row>
    <row r="48" spans="1:11" s="76" customFormat="1" ht="32.25" customHeight="1">
      <c r="A48" s="74"/>
      <c r="B48" s="308">
        <v>4240</v>
      </c>
      <c r="C48" s="309" t="s">
        <v>518</v>
      </c>
      <c r="D48" s="16"/>
      <c r="E48" s="16">
        <v>4000</v>
      </c>
      <c r="F48" s="173"/>
      <c r="G48" s="77"/>
      <c r="I48" s="78"/>
      <c r="J48" s="78"/>
      <c r="K48" s="78"/>
    </row>
    <row r="49" spans="1:11" s="76" customFormat="1" ht="21.75" customHeight="1">
      <c r="A49" s="74"/>
      <c r="B49" s="308">
        <v>4260</v>
      </c>
      <c r="C49" s="309" t="s">
        <v>244</v>
      </c>
      <c r="D49" s="16"/>
      <c r="E49" s="16">
        <v>23000</v>
      </c>
      <c r="F49" s="173"/>
      <c r="G49" s="77"/>
      <c r="I49" s="78"/>
      <c r="J49" s="78"/>
      <c r="K49" s="78"/>
    </row>
    <row r="50" spans="1:11" s="76" customFormat="1" ht="21.75" customHeight="1">
      <c r="A50" s="74"/>
      <c r="B50" s="308">
        <v>4270</v>
      </c>
      <c r="C50" s="309" t="s">
        <v>246</v>
      </c>
      <c r="D50" s="16"/>
      <c r="E50" s="16">
        <v>8600</v>
      </c>
      <c r="F50" s="173"/>
      <c r="G50" s="77"/>
      <c r="I50" s="78"/>
      <c r="J50" s="78"/>
      <c r="K50" s="78"/>
    </row>
    <row r="51" spans="1:11" s="76" customFormat="1" ht="21.75" customHeight="1">
      <c r="A51" s="74"/>
      <c r="B51" s="308">
        <v>4280</v>
      </c>
      <c r="C51" s="309" t="s">
        <v>248</v>
      </c>
      <c r="D51" s="16"/>
      <c r="E51" s="16">
        <v>300</v>
      </c>
      <c r="F51" s="173"/>
      <c r="G51" s="77"/>
      <c r="I51" s="78"/>
      <c r="J51" s="78"/>
      <c r="K51" s="78"/>
    </row>
    <row r="52" spans="1:11" s="76" customFormat="1" ht="21.75" customHeight="1">
      <c r="A52" s="74"/>
      <c r="B52" s="308">
        <v>4300</v>
      </c>
      <c r="C52" s="309" t="s">
        <v>250</v>
      </c>
      <c r="D52" s="16"/>
      <c r="E52" s="16">
        <v>7100</v>
      </c>
      <c r="F52" s="173"/>
      <c r="G52" s="77"/>
      <c r="I52" s="78"/>
      <c r="J52" s="78"/>
      <c r="K52" s="78"/>
    </row>
    <row r="53" spans="1:11" s="76" customFormat="1" ht="50.25" customHeight="1">
      <c r="A53" s="74"/>
      <c r="B53" s="308">
        <v>4360</v>
      </c>
      <c r="C53" s="216" t="s">
        <v>254</v>
      </c>
      <c r="D53" s="16"/>
      <c r="E53" s="16">
        <v>800</v>
      </c>
      <c r="F53" s="173"/>
      <c r="G53" s="77"/>
      <c r="I53" s="78"/>
      <c r="J53" s="78"/>
      <c r="K53" s="78"/>
    </row>
    <row r="54" spans="1:11" s="76" customFormat="1" ht="21.75" customHeight="1">
      <c r="A54" s="74"/>
      <c r="B54" s="169">
        <v>4410</v>
      </c>
      <c r="C54" s="312" t="s">
        <v>258</v>
      </c>
      <c r="D54" s="16"/>
      <c r="E54" s="16">
        <v>350</v>
      </c>
      <c r="F54" s="173"/>
      <c r="G54" s="77"/>
      <c r="I54" s="78"/>
      <c r="J54" s="78"/>
      <c r="K54" s="78"/>
    </row>
    <row r="55" spans="1:11" s="76" customFormat="1" ht="21.75" customHeight="1">
      <c r="A55" s="74"/>
      <c r="B55" s="308">
        <v>4430</v>
      </c>
      <c r="C55" s="309" t="s">
        <v>260</v>
      </c>
      <c r="D55" s="16"/>
      <c r="E55" s="16">
        <v>350</v>
      </c>
      <c r="F55" s="173"/>
      <c r="G55" s="77"/>
      <c r="I55" s="78"/>
      <c r="J55" s="78"/>
      <c r="K55" s="78"/>
    </row>
    <row r="56" spans="1:11" s="291" customFormat="1" ht="34.5" customHeight="1">
      <c r="A56" s="288"/>
      <c r="B56" s="308">
        <v>4440</v>
      </c>
      <c r="C56" s="309" t="s">
        <v>262</v>
      </c>
      <c r="D56" s="16"/>
      <c r="E56" s="16">
        <v>3500</v>
      </c>
      <c r="F56" s="289"/>
      <c r="G56" s="290"/>
      <c r="I56" s="292"/>
      <c r="J56" s="292"/>
      <c r="K56" s="292"/>
    </row>
    <row r="57" spans="1:11" s="276" customFormat="1" ht="30.75" customHeight="1">
      <c r="A57" s="48"/>
      <c r="B57" s="169">
        <v>4700</v>
      </c>
      <c r="C57" s="213" t="s">
        <v>271</v>
      </c>
      <c r="D57" s="16"/>
      <c r="E57" s="16">
        <v>1000</v>
      </c>
      <c r="F57" s="283"/>
      <c r="G57" s="277"/>
      <c r="I57" s="278"/>
      <c r="J57" s="278"/>
      <c r="K57" s="278"/>
    </row>
    <row r="58" spans="1:6" ht="29.25" customHeight="1">
      <c r="A58" s="573" t="s">
        <v>39</v>
      </c>
      <c r="B58" s="574"/>
      <c r="C58" s="575"/>
      <c r="D58" s="40">
        <f>D8+D31+D34+D37</f>
        <v>5800000</v>
      </c>
      <c r="E58" s="483">
        <f>E8+E31+E34+E37</f>
        <v>5800000</v>
      </c>
      <c r="F58" s="40"/>
    </row>
    <row r="60" ht="12.75" customHeight="1"/>
    <row r="61" spans="1:6" ht="30" customHeight="1">
      <c r="A61" s="522" t="s">
        <v>104</v>
      </c>
      <c r="B61" s="522"/>
      <c r="C61" s="522"/>
      <c r="D61" s="522"/>
      <c r="E61" s="522"/>
      <c r="F61" s="522"/>
    </row>
    <row r="63" spans="1:6" ht="60" customHeight="1">
      <c r="A63" s="218" t="s">
        <v>0</v>
      </c>
      <c r="B63" s="212" t="s">
        <v>13</v>
      </c>
      <c r="C63" s="212" t="s">
        <v>38</v>
      </c>
      <c r="D63" s="159" t="s">
        <v>540</v>
      </c>
      <c r="E63" s="446" t="s">
        <v>544</v>
      </c>
      <c r="F63" s="259" t="s">
        <v>275</v>
      </c>
    </row>
    <row r="64" spans="1:6" s="87" customFormat="1" ht="21" customHeight="1">
      <c r="A64" s="110" t="s">
        <v>3</v>
      </c>
      <c r="B64" s="526" t="s">
        <v>578</v>
      </c>
      <c r="C64" s="526"/>
      <c r="D64" s="21">
        <f>D65</f>
        <v>2500</v>
      </c>
      <c r="E64" s="21">
        <f>E65</f>
        <v>2500</v>
      </c>
      <c r="F64" s="201"/>
    </row>
    <row r="65" spans="1:6" ht="23.25" customHeight="1">
      <c r="A65" s="33"/>
      <c r="B65" s="32" t="s">
        <v>23</v>
      </c>
      <c r="C65" s="45" t="s">
        <v>24</v>
      </c>
      <c r="D65" s="46">
        <v>2500</v>
      </c>
      <c r="E65" s="46">
        <v>2500</v>
      </c>
      <c r="F65" s="171"/>
    </row>
    <row r="66" spans="1:6" s="87" customFormat="1" ht="21" customHeight="1">
      <c r="A66" s="110" t="s">
        <v>20</v>
      </c>
      <c r="B66" s="526" t="s">
        <v>66</v>
      </c>
      <c r="C66" s="526"/>
      <c r="D66" s="21">
        <f>SUM(D67:D70)</f>
        <v>72520</v>
      </c>
      <c r="E66" s="21">
        <f>SUM(E67:E70)</f>
        <v>72520</v>
      </c>
      <c r="F66" s="201"/>
    </row>
    <row r="67" spans="1:6" ht="23.25" customHeight="1">
      <c r="A67" s="33"/>
      <c r="B67" s="32" t="s">
        <v>25</v>
      </c>
      <c r="C67" s="29" t="s">
        <v>26</v>
      </c>
      <c r="D67" s="46">
        <v>1000</v>
      </c>
      <c r="E67" s="46">
        <v>1000</v>
      </c>
      <c r="F67" s="171"/>
    </row>
    <row r="68" spans="1:6" ht="95.25" customHeight="1">
      <c r="A68" s="33"/>
      <c r="B68" s="32" t="s">
        <v>15</v>
      </c>
      <c r="C68" s="30" t="s">
        <v>46</v>
      </c>
      <c r="D68" s="46">
        <v>70320</v>
      </c>
      <c r="E68" s="46">
        <v>70320</v>
      </c>
      <c r="F68" s="170"/>
    </row>
    <row r="69" spans="1:6" ht="21" customHeight="1">
      <c r="A69" s="33"/>
      <c r="B69" s="32" t="s">
        <v>23</v>
      </c>
      <c r="C69" s="29" t="s">
        <v>24</v>
      </c>
      <c r="D69" s="46">
        <v>0</v>
      </c>
      <c r="E69" s="46">
        <v>0</v>
      </c>
      <c r="F69" s="170"/>
    </row>
    <row r="70" spans="1:6" ht="20.25" customHeight="1">
      <c r="A70" s="33"/>
      <c r="B70" s="32" t="s">
        <v>18</v>
      </c>
      <c r="C70" s="29" t="s">
        <v>19</v>
      </c>
      <c r="D70" s="46">
        <v>1200</v>
      </c>
      <c r="E70" s="46">
        <v>1200</v>
      </c>
      <c r="F70" s="170"/>
    </row>
    <row r="71" spans="1:6" ht="27" customHeight="1">
      <c r="A71" s="572" t="s">
        <v>12</v>
      </c>
      <c r="B71" s="572"/>
      <c r="C71" s="572"/>
      <c r="D71" s="27">
        <f>D64+D66</f>
        <v>75020</v>
      </c>
      <c r="E71" s="27">
        <f>E64+E66</f>
        <v>75020</v>
      </c>
      <c r="F71" s="286"/>
    </row>
    <row r="73" spans="1:8" s="6" customFormat="1" ht="44.25" customHeight="1">
      <c r="A73" s="512" t="s">
        <v>558</v>
      </c>
      <c r="B73" s="512"/>
      <c r="C73" s="512"/>
      <c r="D73" s="512"/>
      <c r="E73" s="512"/>
      <c r="F73" s="512"/>
      <c r="G73" s="287"/>
      <c r="H73" s="287"/>
    </row>
    <row r="74" spans="1:5" s="6" customFormat="1" ht="9.75" customHeight="1">
      <c r="A74" s="176"/>
      <c r="B74" s="177"/>
      <c r="C74" s="178"/>
      <c r="D74" s="179"/>
      <c r="E74" s="179"/>
    </row>
    <row r="75" spans="1:5" s="6" customFormat="1" ht="13.5" customHeight="1">
      <c r="A75" s="513" t="s">
        <v>590</v>
      </c>
      <c r="B75" s="513"/>
      <c r="C75" s="513"/>
      <c r="D75" s="179"/>
      <c r="E75" s="179"/>
    </row>
    <row r="76" spans="1:5" s="6" customFormat="1" ht="12.75" customHeight="1">
      <c r="A76" s="176"/>
      <c r="B76" s="181" t="s">
        <v>279</v>
      </c>
      <c r="C76" s="181"/>
      <c r="D76" s="180"/>
      <c r="E76" s="180"/>
    </row>
  </sheetData>
  <sheetProtection/>
  <mergeCells count="24">
    <mergeCell ref="B34:C34"/>
    <mergeCell ref="B35:C35"/>
    <mergeCell ref="G5:J5"/>
    <mergeCell ref="B8:C8"/>
    <mergeCell ref="A71:C71"/>
    <mergeCell ref="A73:F73"/>
    <mergeCell ref="B64:C64"/>
    <mergeCell ref="A1:F1"/>
    <mergeCell ref="A2:F2"/>
    <mergeCell ref="A3:F3"/>
    <mergeCell ref="B9:C9"/>
    <mergeCell ref="B15:C15"/>
    <mergeCell ref="B17:C17"/>
    <mergeCell ref="A5:F5"/>
    <mergeCell ref="A75:C75"/>
    <mergeCell ref="B31:C31"/>
    <mergeCell ref="B37:C37"/>
    <mergeCell ref="A58:C58"/>
    <mergeCell ref="A61:F61"/>
    <mergeCell ref="B66:C66"/>
    <mergeCell ref="B32:C32"/>
    <mergeCell ref="B38:C38"/>
    <mergeCell ref="B44:C44"/>
    <mergeCell ref="B46:C46"/>
  </mergeCells>
  <printOptions horizontalCentered="1"/>
  <pageMargins left="0.7086614173228347" right="0.5905511811023623" top="0.65" bottom="0.59" header="0.37" footer="0.31496062992125984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82"/>
  <sheetViews>
    <sheetView zoomScalePageLayoutView="0" workbookViewId="0" topLeftCell="A61">
      <selection activeCell="A67" sqref="A67:F67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421" customFormat="1" ht="21.75" customHeight="1">
      <c r="A1" s="496" t="s">
        <v>539</v>
      </c>
      <c r="B1" s="496"/>
      <c r="C1" s="496"/>
      <c r="D1" s="496"/>
      <c r="E1" s="496"/>
      <c r="F1" s="496"/>
      <c r="G1" s="416"/>
      <c r="H1" s="416"/>
      <c r="I1" s="416"/>
      <c r="J1" s="416"/>
    </row>
    <row r="2" spans="1:10" s="421" customFormat="1" ht="21.75" customHeight="1">
      <c r="A2" s="496" t="s">
        <v>515</v>
      </c>
      <c r="B2" s="496"/>
      <c r="C2" s="496"/>
      <c r="D2" s="496"/>
      <c r="E2" s="496"/>
      <c r="F2" s="496"/>
      <c r="G2" s="416"/>
      <c r="H2" s="416"/>
      <c r="I2" s="416"/>
      <c r="J2" s="416"/>
    </row>
    <row r="3" spans="1:10" s="421" customFormat="1" ht="21.75" customHeight="1">
      <c r="A3" s="497" t="s">
        <v>470</v>
      </c>
      <c r="B3" s="497"/>
      <c r="C3" s="497"/>
      <c r="D3" s="497"/>
      <c r="E3" s="497"/>
      <c r="F3" s="497"/>
      <c r="G3" s="424"/>
      <c r="H3" s="424"/>
      <c r="I3" s="424"/>
      <c r="J3" s="424"/>
    </row>
    <row r="4" spans="1:10" s="421" customFormat="1" ht="21" customHeight="1">
      <c r="A4" s="423"/>
      <c r="B4" s="423"/>
      <c r="C4" s="423"/>
      <c r="D4" s="423"/>
      <c r="E4" s="423"/>
      <c r="F4" s="423"/>
      <c r="G4" s="424"/>
      <c r="H4" s="424"/>
      <c r="I4" s="424"/>
      <c r="J4" s="424"/>
    </row>
    <row r="5" spans="1:10" ht="30" customHeight="1">
      <c r="A5" s="522" t="s">
        <v>325</v>
      </c>
      <c r="B5" s="522"/>
      <c r="C5" s="522"/>
      <c r="D5" s="522"/>
      <c r="E5" s="522"/>
      <c r="F5" s="522"/>
      <c r="G5" s="576"/>
      <c r="H5" s="576"/>
      <c r="I5" s="576"/>
      <c r="J5" s="576"/>
    </row>
    <row r="6" spans="1:7" ht="22.5" customHeight="1">
      <c r="A6" s="42"/>
      <c r="B6" s="42"/>
      <c r="C6" s="42"/>
      <c r="D6" s="42"/>
      <c r="E6" s="42"/>
      <c r="F6" s="2"/>
      <c r="G6" s="2"/>
    </row>
    <row r="7" spans="1:7" ht="71.25" customHeight="1">
      <c r="A7" s="218" t="s">
        <v>0</v>
      </c>
      <c r="B7" s="434" t="s">
        <v>230</v>
      </c>
      <c r="C7" s="215" t="s">
        <v>1</v>
      </c>
      <c r="D7" s="159" t="s">
        <v>540</v>
      </c>
      <c r="E7" s="446" t="s">
        <v>544</v>
      </c>
      <c r="F7" s="259" t="s">
        <v>275</v>
      </c>
      <c r="G7" s="7"/>
    </row>
    <row r="8" spans="1:6" ht="22.5" customHeight="1">
      <c r="A8" s="110" t="s">
        <v>3</v>
      </c>
      <c r="B8" s="526" t="s">
        <v>65</v>
      </c>
      <c r="C8" s="526"/>
      <c r="D8" s="219">
        <f>D9</f>
        <v>0</v>
      </c>
      <c r="E8" s="444">
        <f>E9</f>
        <v>0</v>
      </c>
      <c r="F8" s="219"/>
    </row>
    <row r="9" spans="1:7" s="298" customFormat="1" ht="21.75" customHeight="1">
      <c r="A9" s="445" t="s">
        <v>4</v>
      </c>
      <c r="B9" s="541" t="s">
        <v>542</v>
      </c>
      <c r="C9" s="542"/>
      <c r="D9" s="28">
        <f>D10+D11+D12</f>
        <v>0</v>
      </c>
      <c r="E9" s="28">
        <f>E10+E11+E12</f>
        <v>0</v>
      </c>
      <c r="F9" s="459"/>
      <c r="G9" s="294"/>
    </row>
    <row r="10" spans="1:11" s="68" customFormat="1" ht="21.75" customHeight="1">
      <c r="A10" s="33"/>
      <c r="B10" s="48">
        <v>4010</v>
      </c>
      <c r="C10" s="109" t="s">
        <v>232</v>
      </c>
      <c r="D10" s="16"/>
      <c r="E10" s="16"/>
      <c r="F10" s="175"/>
      <c r="G10" s="4"/>
      <c r="K10" s="92"/>
    </row>
    <row r="11" spans="1:11" s="68" customFormat="1" ht="21.75" customHeight="1">
      <c r="A11" s="33"/>
      <c r="B11" s="48">
        <v>4040</v>
      </c>
      <c r="C11" s="109" t="s">
        <v>233</v>
      </c>
      <c r="D11" s="16"/>
      <c r="E11" s="16"/>
      <c r="F11" s="175"/>
      <c r="G11" s="4"/>
      <c r="K11" s="92"/>
    </row>
    <row r="12" spans="1:11" s="68" customFormat="1" ht="21.75" customHeight="1">
      <c r="A12" s="33"/>
      <c r="B12" s="48">
        <v>4170</v>
      </c>
      <c r="C12" s="107" t="s">
        <v>234</v>
      </c>
      <c r="D12" s="16"/>
      <c r="E12" s="16"/>
      <c r="F12" s="175"/>
      <c r="G12" s="4"/>
      <c r="K12" s="92"/>
    </row>
    <row r="13" spans="1:11" s="68" customFormat="1" ht="21.75" customHeight="1">
      <c r="A13" s="33"/>
      <c r="B13" s="48">
        <v>4110</v>
      </c>
      <c r="C13" s="29" t="s">
        <v>290</v>
      </c>
      <c r="D13" s="16"/>
      <c r="E13" s="16"/>
      <c r="F13" s="175"/>
      <c r="G13" s="4"/>
      <c r="K13" s="92"/>
    </row>
    <row r="14" spans="1:11" s="68" customFormat="1" ht="21.75" customHeight="1">
      <c r="A14" s="33"/>
      <c r="B14" s="48">
        <v>4120</v>
      </c>
      <c r="C14" s="29" t="s">
        <v>236</v>
      </c>
      <c r="D14" s="16"/>
      <c r="E14" s="16"/>
      <c r="F14" s="175"/>
      <c r="G14" s="4"/>
      <c r="K14" s="92"/>
    </row>
    <row r="15" spans="1:6" ht="22.5" customHeight="1">
      <c r="A15" s="110" t="s">
        <v>20</v>
      </c>
      <c r="B15" s="526" t="s">
        <v>66</v>
      </c>
      <c r="C15" s="526"/>
      <c r="D15" s="219">
        <f>D16+D22+D24</f>
        <v>5476683</v>
      </c>
      <c r="E15" s="444">
        <f>E16+E22+E24</f>
        <v>5476683</v>
      </c>
      <c r="F15" s="219"/>
    </row>
    <row r="16" spans="1:7" s="298" customFormat="1" ht="21.75" customHeight="1">
      <c r="A16" s="445" t="s">
        <v>4</v>
      </c>
      <c r="B16" s="541" t="s">
        <v>542</v>
      </c>
      <c r="C16" s="542"/>
      <c r="D16" s="28">
        <v>4598583</v>
      </c>
      <c r="E16" s="28">
        <f>SUM(E17:E21)</f>
        <v>4598583</v>
      </c>
      <c r="F16" s="459"/>
      <c r="G16" s="294"/>
    </row>
    <row r="17" spans="1:11" s="68" customFormat="1" ht="21.75" customHeight="1">
      <c r="A17" s="33"/>
      <c r="B17" s="48">
        <v>4010</v>
      </c>
      <c r="C17" s="109" t="s">
        <v>232</v>
      </c>
      <c r="D17" s="16"/>
      <c r="E17" s="16">
        <v>3596000</v>
      </c>
      <c r="F17" s="175"/>
      <c r="G17" s="4"/>
      <c r="K17" s="92"/>
    </row>
    <row r="18" spans="1:11" s="68" customFormat="1" ht="21.75" customHeight="1">
      <c r="A18" s="33"/>
      <c r="B18" s="48">
        <v>4040</v>
      </c>
      <c r="C18" s="109" t="s">
        <v>233</v>
      </c>
      <c r="D18" s="16"/>
      <c r="E18" s="16">
        <v>300900</v>
      </c>
      <c r="F18" s="175"/>
      <c r="G18" s="4"/>
      <c r="K18" s="92"/>
    </row>
    <row r="19" spans="1:11" s="68" customFormat="1" ht="21.75" customHeight="1">
      <c r="A19" s="33"/>
      <c r="B19" s="48">
        <v>4170</v>
      </c>
      <c r="C19" s="107" t="s">
        <v>234</v>
      </c>
      <c r="D19" s="16"/>
      <c r="E19" s="16">
        <v>15000</v>
      </c>
      <c r="F19" s="175"/>
      <c r="G19" s="4"/>
      <c r="K19" s="92"/>
    </row>
    <row r="20" spans="1:11" s="68" customFormat="1" ht="21.75" customHeight="1">
      <c r="A20" s="33"/>
      <c r="B20" s="48">
        <v>4110</v>
      </c>
      <c r="C20" s="29" t="s">
        <v>290</v>
      </c>
      <c r="D20" s="16"/>
      <c r="E20" s="16">
        <v>589812</v>
      </c>
      <c r="F20" s="175"/>
      <c r="G20" s="4"/>
      <c r="K20" s="92"/>
    </row>
    <row r="21" spans="1:11" s="68" customFormat="1" ht="21.75" customHeight="1">
      <c r="A21" s="33"/>
      <c r="B21" s="48">
        <v>4120</v>
      </c>
      <c r="C21" s="29" t="s">
        <v>236</v>
      </c>
      <c r="D21" s="16"/>
      <c r="E21" s="16">
        <v>96871</v>
      </c>
      <c r="F21" s="175"/>
      <c r="G21" s="4"/>
      <c r="K21" s="92"/>
    </row>
    <row r="22" spans="1:11" s="68" customFormat="1" ht="24" customHeight="1">
      <c r="A22" s="445" t="s">
        <v>9</v>
      </c>
      <c r="B22" s="506" t="s">
        <v>48</v>
      </c>
      <c r="C22" s="507"/>
      <c r="D22" s="28">
        <v>18000</v>
      </c>
      <c r="E22" s="28">
        <f>E23</f>
        <v>18000</v>
      </c>
      <c r="F22" s="459"/>
      <c r="G22" s="4"/>
      <c r="K22" s="92"/>
    </row>
    <row r="23" spans="1:11" s="68" customFormat="1" ht="27" customHeight="1">
      <c r="A23" s="33"/>
      <c r="B23" s="254">
        <v>3020</v>
      </c>
      <c r="C23" s="347" t="s">
        <v>383</v>
      </c>
      <c r="D23" s="16"/>
      <c r="E23" s="16">
        <v>18000</v>
      </c>
      <c r="F23" s="175"/>
      <c r="G23" s="4"/>
      <c r="K23" s="92"/>
    </row>
    <row r="24" spans="1:11" s="68" customFormat="1" ht="29.25" customHeight="1">
      <c r="A24" s="445" t="s">
        <v>10</v>
      </c>
      <c r="B24" s="506" t="s">
        <v>49</v>
      </c>
      <c r="C24" s="507"/>
      <c r="D24" s="28">
        <v>860100</v>
      </c>
      <c r="E24" s="28">
        <f>SUM(E25:E37)</f>
        <v>860100</v>
      </c>
      <c r="F24" s="459"/>
      <c r="G24" s="4"/>
      <c r="K24" s="92"/>
    </row>
    <row r="25" spans="1:11" s="76" customFormat="1" ht="22.5" customHeight="1">
      <c r="A25" s="74"/>
      <c r="B25" s="169">
        <v>4210</v>
      </c>
      <c r="C25" s="214" t="s">
        <v>240</v>
      </c>
      <c r="D25" s="16"/>
      <c r="E25" s="16">
        <v>280000</v>
      </c>
      <c r="F25" s="173"/>
      <c r="G25" s="77"/>
      <c r="I25" s="78"/>
      <c r="J25" s="78"/>
      <c r="K25" s="78"/>
    </row>
    <row r="26" spans="1:11" s="76" customFormat="1" ht="32.25" customHeight="1">
      <c r="A26" s="74"/>
      <c r="B26" s="169">
        <v>4230</v>
      </c>
      <c r="C26" s="378" t="s">
        <v>585</v>
      </c>
      <c r="D26" s="16"/>
      <c r="E26" s="16">
        <v>1000</v>
      </c>
      <c r="F26" s="173"/>
      <c r="G26" s="77"/>
      <c r="I26" s="78"/>
      <c r="J26" s="78"/>
      <c r="K26" s="78"/>
    </row>
    <row r="27" spans="1:11" s="76" customFormat="1" ht="29.25" customHeight="1">
      <c r="A27" s="74"/>
      <c r="B27" s="169">
        <v>4240</v>
      </c>
      <c r="C27" s="378" t="s">
        <v>272</v>
      </c>
      <c r="D27" s="16"/>
      <c r="E27" s="16">
        <v>5000</v>
      </c>
      <c r="F27" s="173"/>
      <c r="G27" s="77"/>
      <c r="I27" s="78"/>
      <c r="J27" s="78"/>
      <c r="K27" s="78"/>
    </row>
    <row r="28" spans="1:11" s="76" customFormat="1" ht="21.75" customHeight="1">
      <c r="A28" s="74"/>
      <c r="B28" s="169">
        <v>4260</v>
      </c>
      <c r="C28" s="214" t="s">
        <v>244</v>
      </c>
      <c r="D28" s="16"/>
      <c r="E28" s="16">
        <v>180000</v>
      </c>
      <c r="F28" s="173"/>
      <c r="G28" s="77"/>
      <c r="I28" s="78"/>
      <c r="J28" s="78"/>
      <c r="K28" s="78"/>
    </row>
    <row r="29" spans="1:11" s="76" customFormat="1" ht="21.75" customHeight="1">
      <c r="A29" s="74"/>
      <c r="B29" s="169">
        <v>4270</v>
      </c>
      <c r="C29" s="214" t="s">
        <v>246</v>
      </c>
      <c r="D29" s="16"/>
      <c r="E29" s="16">
        <v>20000</v>
      </c>
      <c r="F29" s="173"/>
      <c r="G29" s="77"/>
      <c r="I29" s="78"/>
      <c r="J29" s="78"/>
      <c r="K29" s="78"/>
    </row>
    <row r="30" spans="1:11" s="76" customFormat="1" ht="21.75" customHeight="1">
      <c r="A30" s="74"/>
      <c r="B30" s="169">
        <v>4280</v>
      </c>
      <c r="C30" s="214" t="s">
        <v>248</v>
      </c>
      <c r="D30" s="16"/>
      <c r="E30" s="16">
        <v>4000</v>
      </c>
      <c r="F30" s="173"/>
      <c r="G30" s="77"/>
      <c r="I30" s="78"/>
      <c r="J30" s="78"/>
      <c r="K30" s="78"/>
    </row>
    <row r="31" spans="1:11" s="276" customFormat="1" ht="21.75" customHeight="1">
      <c r="A31" s="48"/>
      <c r="B31" s="169">
        <v>4300</v>
      </c>
      <c r="C31" s="214" t="s">
        <v>250</v>
      </c>
      <c r="D31" s="16"/>
      <c r="E31" s="16">
        <v>90000</v>
      </c>
      <c r="F31" s="283"/>
      <c r="G31" s="277"/>
      <c r="I31" s="278"/>
      <c r="J31" s="278"/>
      <c r="K31" s="278"/>
    </row>
    <row r="32" spans="1:11" s="276" customFormat="1" ht="21.75" customHeight="1">
      <c r="A32" s="48"/>
      <c r="B32" s="169">
        <v>4350</v>
      </c>
      <c r="C32" s="214" t="s">
        <v>252</v>
      </c>
      <c r="D32" s="16"/>
      <c r="E32" s="16">
        <v>10000</v>
      </c>
      <c r="F32" s="283"/>
      <c r="G32" s="277"/>
      <c r="I32" s="278"/>
      <c r="J32" s="278"/>
      <c r="K32" s="278"/>
    </row>
    <row r="33" spans="1:11" s="76" customFormat="1" ht="42.75" customHeight="1">
      <c r="A33" s="74"/>
      <c r="B33" s="169">
        <v>4370</v>
      </c>
      <c r="C33" s="216" t="s">
        <v>256</v>
      </c>
      <c r="D33" s="16"/>
      <c r="E33" s="16">
        <v>15000</v>
      </c>
      <c r="F33" s="173"/>
      <c r="G33" s="77"/>
      <c r="I33" s="78"/>
      <c r="J33" s="78"/>
      <c r="K33" s="78"/>
    </row>
    <row r="34" spans="1:11" s="76" customFormat="1" ht="21.75" customHeight="1">
      <c r="A34" s="74"/>
      <c r="B34" s="169">
        <v>4410</v>
      </c>
      <c r="C34" s="214" t="s">
        <v>258</v>
      </c>
      <c r="D34" s="16"/>
      <c r="E34" s="16">
        <v>15000</v>
      </c>
      <c r="F34" s="173"/>
      <c r="G34" s="77"/>
      <c r="I34" s="78"/>
      <c r="J34" s="78"/>
      <c r="K34" s="78"/>
    </row>
    <row r="35" spans="1:11" s="76" customFormat="1" ht="21.75" customHeight="1">
      <c r="A35" s="74"/>
      <c r="B35" s="169">
        <v>4430</v>
      </c>
      <c r="C35" s="214" t="s">
        <v>260</v>
      </c>
      <c r="D35" s="16"/>
      <c r="E35" s="16">
        <v>10000</v>
      </c>
      <c r="F35" s="173"/>
      <c r="G35" s="77"/>
      <c r="I35" s="78"/>
      <c r="J35" s="78"/>
      <c r="K35" s="78"/>
    </row>
    <row r="36" spans="1:11" s="280" customFormat="1" ht="33.75" customHeight="1">
      <c r="A36" s="279"/>
      <c r="B36" s="169">
        <v>4440</v>
      </c>
      <c r="C36" s="378" t="s">
        <v>262</v>
      </c>
      <c r="D36" s="16"/>
      <c r="E36" s="16">
        <v>227100</v>
      </c>
      <c r="F36" s="469"/>
      <c r="G36" s="281"/>
      <c r="I36" s="282"/>
      <c r="J36" s="282"/>
      <c r="K36" s="282"/>
    </row>
    <row r="37" spans="1:11" s="76" customFormat="1" ht="32.25" customHeight="1">
      <c r="A37" s="74"/>
      <c r="B37" s="169">
        <v>4700</v>
      </c>
      <c r="C37" s="236" t="s">
        <v>271</v>
      </c>
      <c r="D37" s="16"/>
      <c r="E37" s="16">
        <v>3000</v>
      </c>
      <c r="F37" s="173"/>
      <c r="G37" s="77"/>
      <c r="I37" s="78"/>
      <c r="J37" s="78"/>
      <c r="K37" s="78"/>
    </row>
    <row r="38" spans="1:6" ht="22.5" customHeight="1">
      <c r="A38" s="110" t="s">
        <v>27</v>
      </c>
      <c r="B38" s="526" t="s">
        <v>75</v>
      </c>
      <c r="C38" s="526"/>
      <c r="D38" s="219">
        <f>D39+D45+D47</f>
        <v>826500</v>
      </c>
      <c r="E38" s="444">
        <f>E39+E45+E47</f>
        <v>826500</v>
      </c>
      <c r="F38" s="219"/>
    </row>
    <row r="39" spans="1:7" s="298" customFormat="1" ht="21.75" customHeight="1">
      <c r="A39" s="445" t="s">
        <v>4</v>
      </c>
      <c r="B39" s="541" t="s">
        <v>542</v>
      </c>
      <c r="C39" s="542"/>
      <c r="D39" s="28">
        <v>761500</v>
      </c>
      <c r="E39" s="28">
        <f>SUM(E40:E44)</f>
        <v>761500</v>
      </c>
      <c r="F39" s="459"/>
      <c r="G39" s="294"/>
    </row>
    <row r="40" spans="1:11" s="68" customFormat="1" ht="21.75" customHeight="1">
      <c r="A40" s="33"/>
      <c r="B40" s="48">
        <v>4010</v>
      </c>
      <c r="C40" s="109" t="s">
        <v>232</v>
      </c>
      <c r="D40" s="16"/>
      <c r="E40" s="16">
        <v>600000</v>
      </c>
      <c r="F40" s="175"/>
      <c r="G40" s="4"/>
      <c r="K40" s="92"/>
    </row>
    <row r="41" spans="1:11" s="68" customFormat="1" ht="21.75" customHeight="1">
      <c r="A41" s="33"/>
      <c r="B41" s="48">
        <v>4040</v>
      </c>
      <c r="C41" s="109" t="s">
        <v>233</v>
      </c>
      <c r="D41" s="16"/>
      <c r="E41" s="16">
        <v>46600</v>
      </c>
      <c r="F41" s="175"/>
      <c r="G41" s="4"/>
      <c r="K41" s="92"/>
    </row>
    <row r="42" spans="1:11" s="68" customFormat="1" ht="21.75" customHeight="1">
      <c r="A42" s="33"/>
      <c r="B42" s="48">
        <v>4170</v>
      </c>
      <c r="C42" s="107" t="s">
        <v>234</v>
      </c>
      <c r="D42" s="16"/>
      <c r="E42" s="16"/>
      <c r="F42" s="175"/>
      <c r="G42" s="4"/>
      <c r="K42" s="92"/>
    </row>
    <row r="43" spans="1:11" s="68" customFormat="1" ht="21.75" customHeight="1">
      <c r="A43" s="33"/>
      <c r="B43" s="48">
        <v>4110</v>
      </c>
      <c r="C43" s="29" t="s">
        <v>290</v>
      </c>
      <c r="D43" s="16"/>
      <c r="E43" s="16">
        <v>98300</v>
      </c>
      <c r="F43" s="175"/>
      <c r="G43" s="4"/>
      <c r="K43" s="92"/>
    </row>
    <row r="44" spans="1:11" s="68" customFormat="1" ht="21.75" customHeight="1">
      <c r="A44" s="33"/>
      <c r="B44" s="48">
        <v>4120</v>
      </c>
      <c r="C44" s="29" t="s">
        <v>236</v>
      </c>
      <c r="D44" s="16"/>
      <c r="E44" s="16">
        <v>16600</v>
      </c>
      <c r="F44" s="175"/>
      <c r="G44" s="4"/>
      <c r="K44" s="92"/>
    </row>
    <row r="45" spans="1:11" s="68" customFormat="1" ht="26.25" customHeight="1">
      <c r="A45" s="445" t="s">
        <v>9</v>
      </c>
      <c r="B45" s="506" t="s">
        <v>48</v>
      </c>
      <c r="C45" s="507"/>
      <c r="D45" s="28">
        <v>800</v>
      </c>
      <c r="E45" s="28">
        <f>E46</f>
        <v>800</v>
      </c>
      <c r="F45" s="459"/>
      <c r="G45" s="4"/>
      <c r="K45" s="92"/>
    </row>
    <row r="46" spans="1:11" s="68" customFormat="1" ht="27" customHeight="1">
      <c r="A46" s="33"/>
      <c r="B46" s="254">
        <v>3020</v>
      </c>
      <c r="C46" s="347" t="s">
        <v>383</v>
      </c>
      <c r="D46" s="16"/>
      <c r="E46" s="16">
        <v>800</v>
      </c>
      <c r="F46" s="175"/>
      <c r="G46" s="4"/>
      <c r="K46" s="92"/>
    </row>
    <row r="47" spans="1:11" s="68" customFormat="1" ht="32.25" customHeight="1">
      <c r="A47" s="445" t="s">
        <v>10</v>
      </c>
      <c r="B47" s="506" t="s">
        <v>49</v>
      </c>
      <c r="C47" s="507"/>
      <c r="D47" s="28">
        <v>64200</v>
      </c>
      <c r="E47" s="28">
        <f>SUM(E48:E57)</f>
        <v>64200</v>
      </c>
      <c r="F47" s="459"/>
      <c r="G47" s="4"/>
      <c r="K47" s="92"/>
    </row>
    <row r="48" spans="1:11" s="276" customFormat="1" ht="24" customHeight="1">
      <c r="A48" s="48"/>
      <c r="B48" s="169">
        <v>4210</v>
      </c>
      <c r="C48" s="214" t="s">
        <v>240</v>
      </c>
      <c r="D48" s="16"/>
      <c r="E48" s="16">
        <v>5000</v>
      </c>
      <c r="F48" s="283"/>
      <c r="G48" s="277"/>
      <c r="I48" s="278"/>
      <c r="J48" s="278"/>
      <c r="K48" s="278"/>
    </row>
    <row r="49" spans="1:11" s="276" customFormat="1" ht="32.25" customHeight="1">
      <c r="A49" s="48"/>
      <c r="B49" s="169">
        <v>4240</v>
      </c>
      <c r="C49" s="378" t="s">
        <v>514</v>
      </c>
      <c r="D49" s="16"/>
      <c r="E49" s="16">
        <v>500</v>
      </c>
      <c r="F49" s="283"/>
      <c r="G49" s="277"/>
      <c r="I49" s="278"/>
      <c r="J49" s="278"/>
      <c r="K49" s="278"/>
    </row>
    <row r="50" spans="1:11" s="276" customFormat="1" ht="21.75" customHeight="1">
      <c r="A50" s="48"/>
      <c r="B50" s="169">
        <v>4260</v>
      </c>
      <c r="C50" s="214" t="s">
        <v>244</v>
      </c>
      <c r="D50" s="16"/>
      <c r="E50" s="16">
        <v>20000</v>
      </c>
      <c r="F50" s="283"/>
      <c r="G50" s="277"/>
      <c r="I50" s="278"/>
      <c r="J50" s="278"/>
      <c r="K50" s="278"/>
    </row>
    <row r="51" spans="1:11" s="276" customFormat="1" ht="21.75" customHeight="1">
      <c r="A51" s="48"/>
      <c r="B51" s="169">
        <v>4280</v>
      </c>
      <c r="C51" s="214" t="s">
        <v>248</v>
      </c>
      <c r="D51" s="16"/>
      <c r="E51" s="16">
        <v>500</v>
      </c>
      <c r="F51" s="283"/>
      <c r="G51" s="277"/>
      <c r="I51" s="278"/>
      <c r="J51" s="278"/>
      <c r="K51" s="278"/>
    </row>
    <row r="52" spans="1:11" s="276" customFormat="1" ht="21.75" customHeight="1">
      <c r="A52" s="48"/>
      <c r="B52" s="169">
        <v>4300</v>
      </c>
      <c r="C52" s="214" t="s">
        <v>250</v>
      </c>
      <c r="D52" s="16"/>
      <c r="E52" s="16">
        <v>1000</v>
      </c>
      <c r="F52" s="283"/>
      <c r="G52" s="277"/>
      <c r="I52" s="278"/>
      <c r="J52" s="278"/>
      <c r="K52" s="278"/>
    </row>
    <row r="53" spans="1:11" s="276" customFormat="1" ht="21.75" customHeight="1">
      <c r="A53" s="48"/>
      <c r="B53" s="169">
        <v>4350</v>
      </c>
      <c r="C53" s="214" t="s">
        <v>252</v>
      </c>
      <c r="D53" s="16"/>
      <c r="E53" s="16">
        <v>0</v>
      </c>
      <c r="F53" s="283"/>
      <c r="G53" s="277"/>
      <c r="I53" s="278"/>
      <c r="J53" s="278"/>
      <c r="K53" s="278"/>
    </row>
    <row r="54" spans="1:11" s="276" customFormat="1" ht="46.5" customHeight="1">
      <c r="A54" s="48"/>
      <c r="B54" s="169">
        <v>4370</v>
      </c>
      <c r="C54" s="216" t="s">
        <v>256</v>
      </c>
      <c r="D54" s="16"/>
      <c r="E54" s="16">
        <v>1000</v>
      </c>
      <c r="F54" s="283"/>
      <c r="G54" s="277"/>
      <c r="I54" s="278"/>
      <c r="J54" s="278"/>
      <c r="K54" s="278"/>
    </row>
    <row r="55" spans="1:11" s="276" customFormat="1" ht="21.75" customHeight="1">
      <c r="A55" s="48"/>
      <c r="B55" s="169">
        <v>4410</v>
      </c>
      <c r="C55" s="214" t="s">
        <v>258</v>
      </c>
      <c r="D55" s="16"/>
      <c r="E55" s="16">
        <v>400</v>
      </c>
      <c r="F55" s="283"/>
      <c r="G55" s="277"/>
      <c r="I55" s="278"/>
      <c r="J55" s="278"/>
      <c r="K55" s="278"/>
    </row>
    <row r="56" spans="1:11" s="276" customFormat="1" ht="21.75" customHeight="1">
      <c r="A56" s="48"/>
      <c r="B56" s="169">
        <v>4430</v>
      </c>
      <c r="C56" s="214" t="s">
        <v>260</v>
      </c>
      <c r="D56" s="16"/>
      <c r="E56" s="16">
        <v>500</v>
      </c>
      <c r="F56" s="283"/>
      <c r="G56" s="277"/>
      <c r="I56" s="278"/>
      <c r="J56" s="278"/>
      <c r="K56" s="278"/>
    </row>
    <row r="57" spans="1:11" s="291" customFormat="1" ht="37.5" customHeight="1">
      <c r="A57" s="288"/>
      <c r="B57" s="169">
        <v>4440</v>
      </c>
      <c r="C57" s="378" t="s">
        <v>262</v>
      </c>
      <c r="D57" s="16"/>
      <c r="E57" s="16">
        <v>35300</v>
      </c>
      <c r="F57" s="289"/>
      <c r="G57" s="290"/>
      <c r="I57" s="292"/>
      <c r="J57" s="292"/>
      <c r="K57" s="292"/>
    </row>
    <row r="58" spans="1:6" ht="22.5" customHeight="1">
      <c r="A58" s="110" t="s">
        <v>28</v>
      </c>
      <c r="B58" s="568" t="s">
        <v>64</v>
      </c>
      <c r="C58" s="569"/>
      <c r="D58" s="219">
        <f>D59</f>
        <v>96255</v>
      </c>
      <c r="E58" s="219">
        <f>E59</f>
        <v>96255</v>
      </c>
      <c r="F58" s="219"/>
    </row>
    <row r="59" spans="1:11" s="298" customFormat="1" ht="33" customHeight="1">
      <c r="A59" s="445" t="s">
        <v>4</v>
      </c>
      <c r="B59" s="506" t="s">
        <v>49</v>
      </c>
      <c r="C59" s="507"/>
      <c r="D59" s="28">
        <v>96255</v>
      </c>
      <c r="E59" s="28">
        <f>SUM(E60)</f>
        <v>96255</v>
      </c>
      <c r="F59" s="459"/>
      <c r="G59" s="465"/>
      <c r="K59" s="466"/>
    </row>
    <row r="60" spans="1:11" s="298" customFormat="1" ht="31.5" customHeight="1">
      <c r="A60" s="14"/>
      <c r="B60" s="310" t="s">
        <v>261</v>
      </c>
      <c r="C60" s="309" t="s">
        <v>262</v>
      </c>
      <c r="D60" s="16"/>
      <c r="E60" s="16">
        <v>96255</v>
      </c>
      <c r="F60" s="293"/>
      <c r="G60" s="294"/>
      <c r="H60" s="295"/>
      <c r="I60" s="296"/>
      <c r="J60" s="297"/>
      <c r="K60" s="296"/>
    </row>
    <row r="61" spans="1:6" ht="28.5" customHeight="1">
      <c r="A61" s="110" t="s">
        <v>30</v>
      </c>
      <c r="B61" s="568" t="s">
        <v>74</v>
      </c>
      <c r="C61" s="569"/>
      <c r="D61" s="219">
        <f>D62</f>
        <v>562</v>
      </c>
      <c r="E61" s="219">
        <f>E62</f>
        <v>562</v>
      </c>
      <c r="F61" s="219"/>
    </row>
    <row r="62" spans="1:11" s="298" customFormat="1" ht="33" customHeight="1">
      <c r="A62" s="445" t="s">
        <v>4</v>
      </c>
      <c r="B62" s="506" t="s">
        <v>49</v>
      </c>
      <c r="C62" s="507"/>
      <c r="D62" s="28">
        <v>562</v>
      </c>
      <c r="E62" s="28">
        <f>SUM(E63)</f>
        <v>562</v>
      </c>
      <c r="F62" s="459"/>
      <c r="G62" s="465"/>
      <c r="K62" s="466"/>
    </row>
    <row r="63" spans="1:11" s="68" customFormat="1" ht="25.5" customHeight="1">
      <c r="A63" s="33"/>
      <c r="B63" s="227">
        <v>4130</v>
      </c>
      <c r="C63" s="183" t="s">
        <v>322</v>
      </c>
      <c r="D63" s="16">
        <v>0</v>
      </c>
      <c r="E63" s="16">
        <v>562</v>
      </c>
      <c r="F63" s="175"/>
      <c r="G63" s="5"/>
      <c r="H63" s="101"/>
      <c r="I63" s="69"/>
      <c r="J63" s="93"/>
      <c r="K63" s="69"/>
    </row>
    <row r="64" spans="1:6" ht="27" customHeight="1">
      <c r="A64" s="573" t="s">
        <v>39</v>
      </c>
      <c r="B64" s="574"/>
      <c r="C64" s="575"/>
      <c r="D64" s="40">
        <f>D8+D15+D38+D58+D61</f>
        <v>6400000</v>
      </c>
      <c r="E64" s="483">
        <f>E8+E15+E38+E58+E61</f>
        <v>6400000</v>
      </c>
      <c r="F64" s="40"/>
    </row>
    <row r="65" ht="22.5" customHeight="1"/>
    <row r="66" ht="21" customHeight="1"/>
    <row r="67" spans="1:6" ht="30.75" customHeight="1">
      <c r="A67" s="522" t="s">
        <v>104</v>
      </c>
      <c r="B67" s="522"/>
      <c r="C67" s="522"/>
      <c r="D67" s="522"/>
      <c r="E67" s="522"/>
      <c r="F67" s="522"/>
    </row>
    <row r="69" spans="1:6" ht="66.75" customHeight="1">
      <c r="A69" s="218" t="s">
        <v>0</v>
      </c>
      <c r="B69" s="431" t="s">
        <v>13</v>
      </c>
      <c r="C69" s="212" t="s">
        <v>38</v>
      </c>
      <c r="D69" s="159" t="s">
        <v>540</v>
      </c>
      <c r="E69" s="446" t="s">
        <v>544</v>
      </c>
      <c r="F69" s="259" t="s">
        <v>275</v>
      </c>
    </row>
    <row r="70" spans="1:6" s="87" customFormat="1" ht="21" customHeight="1">
      <c r="A70" s="110" t="s">
        <v>3</v>
      </c>
      <c r="B70" s="526" t="s">
        <v>578</v>
      </c>
      <c r="C70" s="526"/>
      <c r="D70" s="21">
        <f>D71</f>
        <v>5000</v>
      </c>
      <c r="E70" s="21">
        <f>E71</f>
        <v>5000</v>
      </c>
      <c r="F70" s="201"/>
    </row>
    <row r="71" spans="1:6" ht="23.25" customHeight="1">
      <c r="A71" s="14"/>
      <c r="B71" s="32" t="s">
        <v>23</v>
      </c>
      <c r="C71" s="45" t="s">
        <v>24</v>
      </c>
      <c r="D71" s="46">
        <v>5000</v>
      </c>
      <c r="E71" s="46">
        <v>5000</v>
      </c>
      <c r="F71" s="171"/>
    </row>
    <row r="72" spans="1:6" s="87" customFormat="1" ht="26.25" customHeight="1">
      <c r="A72" s="110" t="s">
        <v>20</v>
      </c>
      <c r="B72" s="526" t="s">
        <v>66</v>
      </c>
      <c r="C72" s="526"/>
      <c r="D72" s="21">
        <f>SUM(D73:D76)</f>
        <v>89000</v>
      </c>
      <c r="E72" s="21">
        <f>SUM(E73:E76)</f>
        <v>89000</v>
      </c>
      <c r="F72" s="201"/>
    </row>
    <row r="73" spans="1:6" ht="23.25" customHeight="1">
      <c r="A73" s="33"/>
      <c r="B73" s="32" t="s">
        <v>25</v>
      </c>
      <c r="C73" s="29" t="s">
        <v>26</v>
      </c>
      <c r="D73" s="46">
        <v>3000</v>
      </c>
      <c r="E73" s="46">
        <v>3000</v>
      </c>
      <c r="F73" s="171"/>
    </row>
    <row r="74" spans="1:6" ht="87.75" customHeight="1">
      <c r="A74" s="33"/>
      <c r="B74" s="32" t="s">
        <v>15</v>
      </c>
      <c r="C74" s="30" t="s">
        <v>46</v>
      </c>
      <c r="D74" s="46">
        <v>85000</v>
      </c>
      <c r="E74" s="46">
        <v>85000</v>
      </c>
      <c r="F74" s="170"/>
    </row>
    <row r="75" spans="1:6" ht="21" customHeight="1">
      <c r="A75" s="33"/>
      <c r="B75" s="32" t="s">
        <v>23</v>
      </c>
      <c r="C75" s="29" t="s">
        <v>24</v>
      </c>
      <c r="D75" s="46">
        <v>0</v>
      </c>
      <c r="E75" s="46">
        <v>0</v>
      </c>
      <c r="F75" s="170"/>
    </row>
    <row r="76" spans="1:6" ht="20.25" customHeight="1">
      <c r="A76" s="33"/>
      <c r="B76" s="32" t="s">
        <v>18</v>
      </c>
      <c r="C76" s="29" t="s">
        <v>19</v>
      </c>
      <c r="D76" s="46">
        <v>1000</v>
      </c>
      <c r="E76" s="46">
        <v>1000</v>
      </c>
      <c r="F76" s="170"/>
    </row>
    <row r="77" spans="1:6" ht="27" customHeight="1">
      <c r="A77" s="572" t="s">
        <v>12</v>
      </c>
      <c r="B77" s="572"/>
      <c r="C77" s="572"/>
      <c r="D77" s="27">
        <f>D70+D72</f>
        <v>94000</v>
      </c>
      <c r="E77" s="27">
        <f>E70+E72</f>
        <v>94000</v>
      </c>
      <c r="F77" s="286"/>
    </row>
    <row r="78" ht="12.75" customHeight="1"/>
    <row r="79" spans="1:8" s="6" customFormat="1" ht="44.25" customHeight="1">
      <c r="A79" s="512" t="s">
        <v>559</v>
      </c>
      <c r="B79" s="512"/>
      <c r="C79" s="512"/>
      <c r="D79" s="512"/>
      <c r="E79" s="512"/>
      <c r="F79" s="512"/>
      <c r="G79" s="287"/>
      <c r="H79" s="287"/>
    </row>
    <row r="80" spans="1:5" s="6" customFormat="1" ht="12.75" customHeight="1">
      <c r="A80" s="176"/>
      <c r="B80" s="177"/>
      <c r="C80" s="178"/>
      <c r="D80" s="179"/>
      <c r="E80" s="179"/>
    </row>
    <row r="81" spans="1:5" s="6" customFormat="1" ht="13.5" customHeight="1">
      <c r="A81" s="513" t="s">
        <v>588</v>
      </c>
      <c r="B81" s="513"/>
      <c r="C81" s="513"/>
      <c r="D81" s="179"/>
      <c r="E81" s="179"/>
    </row>
    <row r="82" spans="1:5" s="6" customFormat="1" ht="12.75" customHeight="1">
      <c r="A82" s="176"/>
      <c r="B82" s="181" t="s">
        <v>279</v>
      </c>
      <c r="C82" s="181"/>
      <c r="D82" s="180"/>
      <c r="E82" s="180"/>
    </row>
  </sheetData>
  <sheetProtection/>
  <mergeCells count="26">
    <mergeCell ref="B22:C22"/>
    <mergeCell ref="B24:C24"/>
    <mergeCell ref="B39:C39"/>
    <mergeCell ref="B45:C45"/>
    <mergeCell ref="B47:C47"/>
    <mergeCell ref="B59:C59"/>
    <mergeCell ref="A77:C77"/>
    <mergeCell ref="A79:F79"/>
    <mergeCell ref="A81:C81"/>
    <mergeCell ref="A5:F5"/>
    <mergeCell ref="G5:J5"/>
    <mergeCell ref="B8:C8"/>
    <mergeCell ref="B58:C58"/>
    <mergeCell ref="B15:C15"/>
    <mergeCell ref="B38:C38"/>
    <mergeCell ref="B9:C9"/>
    <mergeCell ref="B72:C72"/>
    <mergeCell ref="B16:C16"/>
    <mergeCell ref="A1:F1"/>
    <mergeCell ref="A2:F2"/>
    <mergeCell ref="A3:F3"/>
    <mergeCell ref="B61:C61"/>
    <mergeCell ref="A64:C64"/>
    <mergeCell ref="A67:F67"/>
    <mergeCell ref="B70:C70"/>
    <mergeCell ref="B62:C62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2008-11-21T15:01:33Z</cp:lastPrinted>
  <dcterms:created xsi:type="dcterms:W3CDTF">2006-09-22T13:37:51Z</dcterms:created>
  <dcterms:modified xsi:type="dcterms:W3CDTF">2011-12-27T13:58:34Z</dcterms:modified>
  <cp:category/>
  <cp:version/>
  <cp:contentType/>
  <cp:contentStatus/>
</cp:coreProperties>
</file>